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4000" windowHeight="9555" activeTab="0"/>
  </bookViews>
  <sheets>
    <sheet name="2018" sheetId="1" r:id="rId1"/>
  </sheets>
  <definedNames/>
  <calcPr fullCalcOnLoad="1" refMode="R1C1"/>
</workbook>
</file>

<file path=xl/sharedStrings.xml><?xml version="1.0" encoding="utf-8"?>
<sst xmlns="http://schemas.openxmlformats.org/spreadsheetml/2006/main" count="348" uniqueCount="321">
  <si>
    <t>(підпис, ПІБ)</t>
  </si>
  <si>
    <t>Кількість</t>
  </si>
  <si>
    <t>(повна назва навчального закладу)</t>
  </si>
  <si>
    <t>Ціна, грн.</t>
  </si>
  <si>
    <t>Сума, грн.</t>
  </si>
  <si>
    <t>КЕКВ 3110 "Придбання предметів та обладнання довгострокового користування"</t>
  </si>
  <si>
    <t>Разом</t>
  </si>
  <si>
    <t>Найменування</t>
  </si>
  <si>
    <t>ВСЬОГО (КЕКВ 2210 + КЕКВ 3110)</t>
  </si>
  <si>
    <t xml:space="preserve">Ноутбук Dell Inspiron 3567 (I 35H3410DDL-6FN) Foggy Night </t>
  </si>
  <si>
    <t>Комплект столів пелюстка 6 сегментів 560х405х540 (1 сегмент). Колір: різнокольоровий.</t>
  </si>
  <si>
    <t>Стіл "шестикутний". 1020х905х540. Колір: бук.</t>
  </si>
  <si>
    <t>Ліжко 1900х900 дерев"яне</t>
  </si>
  <si>
    <t>Стілець напівм’який</t>
  </si>
  <si>
    <t>Тумбочка прикроватна 404х406х592</t>
  </si>
  <si>
    <t>Крісло</t>
  </si>
  <si>
    <t>Стіл журнальний 900х600х540 мм.</t>
  </si>
  <si>
    <t>Вішалка д/рушників (5 секцій)</t>
  </si>
  <si>
    <t>Лава д/роздягальні 1240х350х1560</t>
  </si>
  <si>
    <t>Комплект постільної білизни  (кол.)</t>
  </si>
  <si>
    <t>Наволочка нижня</t>
  </si>
  <si>
    <t>Полотно для штор</t>
  </si>
  <si>
    <t>Колготи теплі</t>
  </si>
  <si>
    <t>Халати медичні</t>
  </si>
  <si>
    <t>Фартухи дитячі</t>
  </si>
  <si>
    <t>Сковорода електрична СЕМ-0,2 (1030 х 800 х 850)</t>
  </si>
  <si>
    <t>Плита електрична</t>
  </si>
  <si>
    <t>Котел на 100 л.</t>
  </si>
  <si>
    <t>Котел на 60 л.</t>
  </si>
  <si>
    <t>М"яструбка електрична МИМ-600</t>
  </si>
  <si>
    <t>Машина протирочна МПР -350 М 00</t>
  </si>
  <si>
    <t>Мийка виробнича  3-секційна</t>
  </si>
  <si>
    <t>Мийка виробнича 1 секційна без полиці</t>
  </si>
  <si>
    <t>Стіл для видачі</t>
  </si>
  <si>
    <t>Стіл виробничий</t>
  </si>
  <si>
    <t>Бак  емальований з кришкою 10 л</t>
  </si>
  <si>
    <t>Праска електрична</t>
  </si>
  <si>
    <t>Машина пральна на 10 кг.</t>
  </si>
  <si>
    <t>Змішувач води  з латунними  корпусом</t>
  </si>
  <si>
    <t>Мітла пласт. з черенком</t>
  </si>
  <si>
    <t>Відро оцинковане 10 л</t>
  </si>
  <si>
    <t>Щітка по металу</t>
  </si>
  <si>
    <t>Граблі веєрові</t>
  </si>
  <si>
    <t>Машина посудомийна МПУ 700-01 01600/1860*800/800*1400</t>
  </si>
  <si>
    <t>Ковдра (вовна)</t>
  </si>
  <si>
    <t>Комп’ютер для комп’ютерного класу, учнівське місце  ASUS Vivo AiO V221ID (V221IDUK-BA010D/90PT01Q1-M01720</t>
  </si>
  <si>
    <t>Комп’ютер для комп’ютерного класу, учительське  місце  ASUS Vivo AiO V221ID (V221IDUK-BA010D/90PT01Q1-M01720</t>
  </si>
  <si>
    <t>Медичне обладнання:</t>
  </si>
  <si>
    <t>Ваги електронні</t>
  </si>
  <si>
    <t>Технічні засоби:</t>
  </si>
  <si>
    <t>Спортивний інвентар:</t>
  </si>
  <si>
    <t>Технологічне обладнання:</t>
  </si>
  <si>
    <t>Одяг та взуття:</t>
  </si>
  <si>
    <t>Лампа "Соллюкс" настільна ЛСН- 1 М паспорт . 1-000-0М ПС</t>
  </si>
  <si>
    <t xml:space="preserve">Аппарат УВЧ-30                                                                                                                         </t>
  </si>
  <si>
    <t xml:space="preserve">АППАРАТ УЗТ-1.01Ф                                                                                                                         </t>
  </si>
  <si>
    <t xml:space="preserve">Шафа для медикаментів ШМ- 17                                                                                 - висота 1970 мм і ширину 900 мм, глибина 455 мм                                                                                         </t>
  </si>
  <si>
    <t xml:space="preserve"> Столик інструментальний СИ- 5                                                                                                                              - габаритні розміри 660 x 430 x 900 мм;                                                                              </t>
  </si>
  <si>
    <t xml:space="preserve">Кушетка процедурна з регульованим підголовником КРП                                                                                               - розміри 1900х580х530мм;                                                                                                  </t>
  </si>
  <si>
    <t xml:space="preserve">Тумбочка медична (дві шухляди з відкритоою поличкою  над нею).                                                                                                      Габаритні розміри:    400х400х530 мм                                                                                    </t>
  </si>
  <si>
    <t>Стіл учнівський, 2-місний, з полицею, кругла туба, регул. по висоті зр. №3, №4, №5</t>
  </si>
  <si>
    <t>Стілець Т-подібний, регулюємий по висоті, зр. №3, №4, №5</t>
  </si>
  <si>
    <t>Шафа для одягу (3- х дверна зі штангою та поличками) 1200х500х816 мм</t>
  </si>
  <si>
    <t>КЕКВ 2210 "Предмети, матеріали, обладнання та інвентар"</t>
  </si>
  <si>
    <t>Господарський інвентар:</t>
  </si>
  <si>
    <t>Меблі для кабінету медсестри та процедурного кабінету:</t>
  </si>
  <si>
    <t>Меблі для класних кімнат:</t>
  </si>
  <si>
    <t>Меблі для спальних кімнат:</t>
  </si>
  <si>
    <t>Спеціальна школа-інтернат І ступеня №25 Оболонського району м. Києва</t>
  </si>
  <si>
    <t>Шуруповер акумуляторний напруга 18В</t>
  </si>
  <si>
    <t>Шліфмашина кутова</t>
  </si>
  <si>
    <t>Дрель ударна</t>
  </si>
  <si>
    <t>Секатор храповий</t>
  </si>
  <si>
    <t>Сокира</t>
  </si>
  <si>
    <t>Замок врізний</t>
  </si>
  <si>
    <t>Швабра дерев`яна</t>
  </si>
  <si>
    <t>Каструля алюмінієва   ( 5-10 л)</t>
  </si>
  <si>
    <t>Каструля алюмінієва 50 л</t>
  </si>
  <si>
    <t>Ложка розливна</t>
  </si>
  <si>
    <t>Ложка гарнірна</t>
  </si>
  <si>
    <t>Каструля емальована 5-7 л</t>
  </si>
  <si>
    <t>Матрац паралоновий 1900х900</t>
  </si>
  <si>
    <t>Рушники махрові 700х450</t>
  </si>
  <si>
    <t>Рушники вафельні 700х400</t>
  </si>
  <si>
    <t>Полотно гардинне 3 м</t>
  </si>
  <si>
    <t>Таз емальований 5-10 л</t>
  </si>
  <si>
    <t>Таз, миска пластмасова   5-10 л</t>
  </si>
  <si>
    <t>Лопата для снігу</t>
  </si>
  <si>
    <t>Шафа д/роздягальні (3 місні)</t>
  </si>
  <si>
    <t>Меблі та обладнання для кабінету медсестри та процедурного кабінету:</t>
  </si>
  <si>
    <t>Настільні товарні ваги (електронні)</t>
  </si>
  <si>
    <t>Разом:</t>
  </si>
  <si>
    <t>Бюджетний запит на 2019 рік</t>
  </si>
  <si>
    <t>Папір ZOOM, A4, 80 г/м2, 500 л</t>
  </si>
  <si>
    <t>Журнали класні 1-4класи</t>
  </si>
  <si>
    <t>Особові справи</t>
  </si>
  <si>
    <t>Журнали для інструктажів з безпеки життєдіяльності для учнів</t>
  </si>
  <si>
    <t>Журнал реєстрації інструктажів з питань охорони праці на робочому місці</t>
  </si>
  <si>
    <t>Набір паперу кольор.IQ, А4/80 (5х50/250л.), RB02, насичений</t>
  </si>
  <si>
    <t>Папка-реєстратор А4 5 см ор.</t>
  </si>
  <si>
    <t>Файл для документівв А4 + глянец, 40мкм (по 100 шт.)</t>
  </si>
  <si>
    <t>Плівкова стрічка з клейовим покриттям(скотч) 10м * 12мм</t>
  </si>
  <si>
    <t>Плівкова стрічка з клейовим покриттям(скотч) 19мм х 33м</t>
  </si>
  <si>
    <t>табелі</t>
  </si>
  <si>
    <t>Папір для нотаток Economix, білий, 80х80, 300 арк.</t>
  </si>
  <si>
    <t>Папір кольоровий SINAR SPECTRA А4, 80 г/м2, 250 л, радуга, асорті 10 кольорів</t>
  </si>
  <si>
    <t>Клей-олівець Optima 21г</t>
  </si>
  <si>
    <t>Клей ПВА Еconomix, 100 г; з дозатором</t>
  </si>
  <si>
    <t>Ножиці офісні Economix; 16 см</t>
  </si>
  <si>
    <t>Біндери для паперу 32 мм Economix, 12 шт.</t>
  </si>
  <si>
    <t>Скріпки округлі Economix; 25 мм / 100 шт</t>
  </si>
  <si>
    <t>Кнопки - цвяшки Economix, 36 шт</t>
  </si>
  <si>
    <t>Бейдж горизонтальний, пластиковий</t>
  </si>
  <si>
    <t>Коректор-ручка Economix, метал. кінчик, 10 мл</t>
  </si>
  <si>
    <t>Ручка кулькова Economix RANGE чорна</t>
  </si>
  <si>
    <t>Маркер текстовий Economix TEXT зелений</t>
  </si>
  <si>
    <t>Акварель "Класика"/"Акваріум", 16 кольорів</t>
  </si>
  <si>
    <t>Олівці кольорові "Raffine", 12 кольорів, шестикутні, 3,2 мм</t>
  </si>
  <si>
    <t>Ватман А3 200г/м2, 1аркуш</t>
  </si>
  <si>
    <t>Набір настільний ( E31707 )13 предметів, ручки , олівці, ножиці, гумка,скріпки, скоби, зшивач, ніж канцелярський, лінійка,кнопки-цвяшки, чинка, обертається на 360°, пластиковий, чорно-кольоровий</t>
  </si>
  <si>
    <t>Канцелярські товари</t>
  </si>
  <si>
    <t>Миючі засоби:</t>
  </si>
  <si>
    <t>Серветки, туалетний папір:</t>
  </si>
  <si>
    <t>Рушники паперові 2 шари Диво, 2 шт, білі</t>
  </si>
  <si>
    <t>Будівельні матеріали (лінолеум, шпалери, цемент тощо):</t>
  </si>
  <si>
    <t>Журнал гурткової роботи</t>
  </si>
  <si>
    <t>Журнал реєстрації інструктажів з пожежної безпеки</t>
  </si>
  <si>
    <t>Алфавітна книга</t>
  </si>
  <si>
    <t>Журнал реєстрації інструкцій</t>
  </si>
  <si>
    <t>Книга обліку вхідної/вихідної кореспонденці\</t>
  </si>
  <si>
    <t>Плівкова стрічка з клейовим покриттям(скотч) двостороння 19мм х 33м</t>
  </si>
  <si>
    <t>Фарба гуашева, 40мл, ROSA Studio в асортименті</t>
  </si>
  <si>
    <t>Набір магнітів для магнітної дошки</t>
  </si>
  <si>
    <t>Засіб для чищення  скла  та дзеркал Морський бриз 5 л VO!</t>
  </si>
  <si>
    <t>Засіб для чищення скла та дзеркал  розпилювачем 500 мл</t>
  </si>
  <si>
    <t>Засіб для миття раковин та унітазів 5 л</t>
  </si>
  <si>
    <t>Відбілювач Білизна 1 л</t>
  </si>
  <si>
    <t>Засіб миючий універсальний 5 л</t>
  </si>
  <si>
    <t>Ручка кулькова Economix RANGE синя</t>
  </si>
  <si>
    <t>альбом для малювання 24 арк</t>
  </si>
  <si>
    <t>Олівець простий Есо 12 шт в упаковці</t>
  </si>
  <si>
    <t>12 уп</t>
  </si>
  <si>
    <t>Мило туалетне дитяче 100 г</t>
  </si>
  <si>
    <t>Мило господарське 72% 200 г</t>
  </si>
  <si>
    <t>Засіб для миття раковин та унітазів гель 1 л САНТРИ</t>
  </si>
  <si>
    <t>Відбілювач Асе універсальний 1л</t>
  </si>
  <si>
    <t>Сода харчова 500 г</t>
  </si>
  <si>
    <t>Гірчичний порошок  200 г</t>
  </si>
  <si>
    <t>Освіжувач повітря 240 мл</t>
  </si>
  <si>
    <t>Відбілювач  порошковий  для білої білизни 250 г</t>
  </si>
  <si>
    <t>Відбілювач  порошковий  для кольорової білизни 250 г</t>
  </si>
  <si>
    <t>20 уп</t>
  </si>
  <si>
    <t>100 уп</t>
  </si>
  <si>
    <t>Набір дитячих кеглів</t>
  </si>
  <si>
    <t>М’яч резиновий (дитячий)</t>
  </si>
  <si>
    <t>Килимок гімнастичний для фітнеса 1730х600х30</t>
  </si>
  <si>
    <t>Туалетний папір 8 рул/паков "Обухів", сірий</t>
  </si>
  <si>
    <t>Серветки (100 од.в уп)</t>
  </si>
  <si>
    <t>Бадмінтон (дитячий)</t>
  </si>
  <si>
    <t>Подушка 600х600 пух/перо</t>
  </si>
  <si>
    <t>Покривало гобеленове 200х148</t>
  </si>
  <si>
    <t>Уайтспирит 5 л</t>
  </si>
  <si>
    <t>М’який інвентар:</t>
  </si>
  <si>
    <t>400 м</t>
  </si>
  <si>
    <t>Нитки швейні різнокольорові №40 ( для машинного шиття)</t>
  </si>
  <si>
    <t>Засіб для чищення духовок 500 мл</t>
  </si>
  <si>
    <t>Фарба ПФ-115 жовта 2,8</t>
  </si>
  <si>
    <t>Фарба ПФ-115 голуба 2,8</t>
  </si>
  <si>
    <t>Фарба ПФ-115 яскраво зелена 2,8</t>
  </si>
  <si>
    <t>Сіль технічна 3-й помел 50 кг Київ</t>
  </si>
  <si>
    <t>Ручний ліхтар</t>
  </si>
  <si>
    <r>
      <t>Насос для м</t>
    </r>
    <r>
      <rPr>
        <sz val="11"/>
        <color indexed="8"/>
        <rFont val="Times New Roman"/>
        <family val="1"/>
      </rPr>
      <t>’</t>
    </r>
    <r>
      <rPr>
        <sz val="11"/>
        <color indexed="8"/>
        <rFont val="Times New Roman"/>
        <family val="1"/>
      </rPr>
      <t>яча</t>
    </r>
  </si>
  <si>
    <t>Директор         ___________________________                                                   О.Г.Коломієць</t>
  </si>
  <si>
    <t xml:space="preserve"> </t>
  </si>
  <si>
    <t>Шторна стрічка для гардин, штор ширина 6 см</t>
  </si>
  <si>
    <t xml:space="preserve">Засіб миючий  500 мл </t>
  </si>
  <si>
    <t>Засіб для чищення  500 г</t>
  </si>
  <si>
    <t xml:space="preserve">Пральний порошок  для ручного прання 1,8 кг </t>
  </si>
  <si>
    <t>Пральний порошок  автомат 4,5 кг</t>
  </si>
  <si>
    <t xml:space="preserve">Куртка зимова утеплена дівоча </t>
  </si>
  <si>
    <t>Зимовий головний убор дівочий</t>
  </si>
  <si>
    <t>Шкільна форма дівч.</t>
  </si>
  <si>
    <t>Рейтузи теплі дівч.</t>
  </si>
  <si>
    <t>Блузка</t>
  </si>
  <si>
    <t>Футболка дівч.</t>
  </si>
  <si>
    <t>Труси дівч.</t>
  </si>
  <si>
    <t>Серцевини 6-10 см</t>
  </si>
  <si>
    <t>Шланг підключення змішувача 60,80см</t>
  </si>
  <si>
    <t>Відро пластикове 10 л</t>
  </si>
  <si>
    <t>Розетка з заземленням</t>
  </si>
  <si>
    <t>Сапа з черенком</t>
  </si>
  <si>
    <t>Пакети для сміття 160 л 10 шт.</t>
  </si>
  <si>
    <t>Пакети для сміття 50 л 50 шт.</t>
  </si>
  <si>
    <t>Фарба ПФ - 226 жовто-коричнева 2,8</t>
  </si>
  <si>
    <t>Фарба ПФ - 226 червоно-коричнева 2,8</t>
  </si>
  <si>
    <t>Фарба ПФ-115 червона 2,8</t>
  </si>
  <si>
    <t>Лак паркетний алкоїдний 2,8</t>
  </si>
  <si>
    <t>Пускач 220в</t>
  </si>
  <si>
    <t>Фарба ПФ-115 біла 2,8</t>
  </si>
  <si>
    <t>Дошка під крейду та магніт (розкреслена) з 5 робочими поверхнями 3000х1000</t>
  </si>
  <si>
    <t>Дошка під крейду та магніт (розкреслена) обов’язково з нотним станом з п’ятьма робочими поверхнями 3000х1000</t>
  </si>
  <si>
    <t xml:space="preserve">Телевізор LG 32LH57OU (підтримка SMART) </t>
  </si>
  <si>
    <t xml:space="preserve">Пилосмок електричний </t>
  </si>
  <si>
    <t xml:space="preserve">Мийка виробнича 1 - секційна </t>
  </si>
  <si>
    <t>Хліборізка</t>
  </si>
  <si>
    <t>Мікросистема PHILIPS 30Вт 18х12,1х22,7</t>
  </si>
  <si>
    <t>Майки дівч.</t>
  </si>
  <si>
    <t>Ботинки дівч.</t>
  </si>
  <si>
    <t>Кросівки</t>
  </si>
  <si>
    <t>Шкарпетки</t>
  </si>
  <si>
    <t>Спідниця дівч.</t>
  </si>
  <si>
    <t>Штани н/ш дівч.</t>
  </si>
  <si>
    <t>Піжама бавовняна дівч.</t>
  </si>
  <si>
    <t>Костюм для кухаря, підсобного робітника</t>
  </si>
  <si>
    <t>Приліжкові килимки 60х120</t>
  </si>
  <si>
    <t>Килим / доріжка для спальної кімнати</t>
  </si>
  <si>
    <t>Чашка 220 мл</t>
  </si>
  <si>
    <t>Дошка кухана дерев"яна (400х250х25)</t>
  </si>
  <si>
    <t>Піднос з нержавіючої сталі</t>
  </si>
  <si>
    <t>Сковорода для млинців</t>
  </si>
  <si>
    <t>Гастро ємність з н/с</t>
  </si>
  <si>
    <t>Фруктовниця пластикова на 3 л</t>
  </si>
  <si>
    <t>Корзинка для хліба пластикова</t>
  </si>
  <si>
    <t>Електро технічні прибори:</t>
  </si>
  <si>
    <t>Мікрохвилюва піч</t>
  </si>
  <si>
    <t>Електро чайник</t>
  </si>
  <si>
    <t>Кухонний посуд та інвентар:</t>
  </si>
  <si>
    <t>Замок навісний</t>
  </si>
  <si>
    <t xml:space="preserve">Вимикач 1-клавішний </t>
  </si>
  <si>
    <t>Комплект для прибирання (совок з довгою ручкою та  мітлою)</t>
  </si>
  <si>
    <t>Набір викруток</t>
  </si>
  <si>
    <t>Набір інструментів</t>
  </si>
  <si>
    <t>Засіб для чищення труб "Кріт" 1 л</t>
  </si>
  <si>
    <t>Лампи світлодіодні</t>
  </si>
  <si>
    <t>Щітка для миття скла</t>
  </si>
  <si>
    <t>Рідке мило  дитяче 5 л</t>
  </si>
  <si>
    <t>Рідке мило  дитяче 500 мл</t>
  </si>
  <si>
    <t>Грамоти</t>
  </si>
  <si>
    <t>Подяки</t>
  </si>
  <si>
    <t>Дощечка для пластиліну 25х19,3 см</t>
  </si>
  <si>
    <t>Пластилін 12 кольорів зі стеком</t>
  </si>
  <si>
    <t>Лінійка 30 см</t>
  </si>
  <si>
    <t>Чайник емальований 3,5 л</t>
  </si>
  <si>
    <t>Фільтри для бойлерів</t>
  </si>
  <si>
    <t>Електронні баласти Установка ЄПРА 2х58</t>
  </si>
  <si>
    <t>Кабель електричний СИП 2х16</t>
  </si>
  <si>
    <t>200 м</t>
  </si>
  <si>
    <t>Крейда шкільна біла ITEM 100 шт у картонній коробці</t>
  </si>
  <si>
    <t>Вапно 25 кг</t>
  </si>
  <si>
    <t xml:space="preserve">Бактерицидна лампа  ОББ 15 М LIH       </t>
  </si>
  <si>
    <t xml:space="preserve">Бактерицидна лампа ДБ 30М G13 (ДБМ 30)         </t>
  </si>
  <si>
    <t xml:space="preserve">Сумка-холодильник:  </t>
  </si>
  <si>
    <t>Шпаклівка стартова 25 кг</t>
  </si>
  <si>
    <t>Шпаклівка фінішнаа 25 кг</t>
  </si>
  <si>
    <t xml:space="preserve">Стіл письмовий 2 тумбовий, колір бук. 1400Х650Х740 мм.          </t>
  </si>
  <si>
    <t xml:space="preserve">Тумба комбінована 1200х500х800 мм     </t>
  </si>
  <si>
    <t>Меблі:</t>
  </si>
  <si>
    <t>Стілець офісний Uco BL PR розмір 54х55х83</t>
  </si>
  <si>
    <t xml:space="preserve">Стінка меблева секційна комбінована для класної кімнати без антресолі колір бук . 5025х450х1816  </t>
  </si>
  <si>
    <t>Меблі для роздягальні:</t>
  </si>
  <si>
    <t>Цемент 500</t>
  </si>
  <si>
    <t>Фарба водноемульсійна,біла,структурна (16 кг)</t>
  </si>
  <si>
    <t>Фарбник в асортименті (різні кольори)</t>
  </si>
  <si>
    <t>Шпалери м2 (10 м)</t>
  </si>
  <si>
    <t>Ніж кухонний для різного використання нержавіюча сталь, різного розміру (комплект 3-5 шт.)</t>
  </si>
  <si>
    <t xml:space="preserve">Пензлі господарські різного розміру </t>
  </si>
  <si>
    <t>Подовжувач на катушці 50 м</t>
  </si>
  <si>
    <t xml:space="preserve">Валіки велюрові в асортименті </t>
  </si>
  <si>
    <t>Перчатки господірські (х/б)</t>
  </si>
  <si>
    <t>Перчатки господарські ( резинові )</t>
  </si>
  <si>
    <t>Грунтівка ( 10 л)</t>
  </si>
  <si>
    <t>Унітаз в комплекті зі зливним бачком</t>
  </si>
  <si>
    <t xml:space="preserve">Кабель електричний 2,5 </t>
  </si>
  <si>
    <t>50 м</t>
  </si>
  <si>
    <t>Труба пластикова водопровідна ( діаметр 16 мм )</t>
  </si>
  <si>
    <t>30 м</t>
  </si>
  <si>
    <t xml:space="preserve">Кран шаровий 1/2 </t>
  </si>
  <si>
    <t>Кран шаровий 3/4</t>
  </si>
  <si>
    <t>Короб пластиковий 15х15</t>
  </si>
  <si>
    <t>Сверла по металу в наборі (від 3 мм ло 12 мм )</t>
  </si>
  <si>
    <t>Круги відрізні по металу 125 мм</t>
  </si>
  <si>
    <t>Дюбеля 8 мм (100 шт)</t>
  </si>
  <si>
    <t>Дюбеля 6 мм (100 шт )</t>
  </si>
  <si>
    <t>Саморізи по дереву 35 мм (100 шт)</t>
  </si>
  <si>
    <t xml:space="preserve">Ножівка по дереву </t>
  </si>
  <si>
    <t xml:space="preserve">Молоток </t>
  </si>
  <si>
    <t xml:space="preserve">Черенки для лопат </t>
  </si>
  <si>
    <t>Стіл письмовий для медсестри однотумбовий (4 шухляди):                                                                                                                                            Габаритні разміри 1/1:  1400х700х750 мм</t>
  </si>
  <si>
    <t>Засоби для пожежної безпеки:</t>
  </si>
  <si>
    <t>Вогнегасник порошковий</t>
  </si>
  <si>
    <t>Вогнегасник вуглекислотні</t>
  </si>
  <si>
    <t>Рукавиці пожежні</t>
  </si>
  <si>
    <t>Чоботи вогнестійкі</t>
  </si>
  <si>
    <t>Килимок 50х50</t>
  </si>
  <si>
    <t xml:space="preserve">Разом: </t>
  </si>
  <si>
    <t>Йоржик для посуди металевий</t>
  </si>
  <si>
    <t>Карніз алюмінієвий (3 м )</t>
  </si>
  <si>
    <t>Фарба синя по металу для криші ( 16 кг )</t>
  </si>
  <si>
    <t>Жилка для трімера ( 3 мм )</t>
  </si>
  <si>
    <t>Йоршик для унітазу з підставкою</t>
  </si>
  <si>
    <t xml:space="preserve">Точильні круги </t>
  </si>
  <si>
    <t>Інтерактивний комплекс                                                                            -інтеративна дошка (інфрачервона рамка)                                                                            -проектор Epson EB -Х 02                                                                           -стельове кріплення SUNNE                                                                       -кабель Viewcon HOMI -HDMI 15 м                                                           -монтажний комплект для кабінета                                                            -фільтр мережевий Power Cube 5 резеток, сірий , 4,5 м.                              -акустична система Genius 2.0 SP-HF120 1A                                            -ноутбук HP635 AMDE-300 15,6 HD AG LED 2048/320/DVD  PW/BT/WiFi/Bag/Linux                                                                                   -маніпулятор миша Logitech M115 Portable USB                                           -операційна система Win Starter 7 SP1 32-bit</t>
  </si>
  <si>
    <t>Дизинфікуючий засіб ( в таблетках )</t>
  </si>
  <si>
    <t xml:space="preserve">Тономер </t>
  </si>
  <si>
    <t>Капітальні та поточні ремонти:</t>
  </si>
  <si>
    <t>Заміна віконних блоків у спортивній залі</t>
  </si>
  <si>
    <t>Капітальний ремонт санвузлів правого крила другого                                                             спального корпусу ( 1 та 2 поверху )</t>
  </si>
  <si>
    <t>Заміна вікон в першому спальному корпусі та шкільному корпусі</t>
  </si>
  <si>
    <t>по факту</t>
  </si>
  <si>
    <t>Ремонт пожежної сигналізації</t>
  </si>
  <si>
    <t>Ремент внутрішньої мережі тепло-водо постачання та водовідведення</t>
  </si>
  <si>
    <t>Ремонт класної кімнати для першого класу</t>
  </si>
  <si>
    <t>Капітальний ремонт їдальні</t>
  </si>
  <si>
    <t xml:space="preserve">по факту </t>
  </si>
  <si>
    <t>Меблі для актової зали:</t>
  </si>
  <si>
    <t>Крісло для актової зали трьохсекційне</t>
  </si>
  <si>
    <t>Компьютерна мишка (провідна)</t>
  </si>
  <si>
    <t xml:space="preserve">Акустична система </t>
  </si>
  <si>
    <t>БФП лазерний</t>
  </si>
  <si>
    <t xml:space="preserve">Монітор </t>
  </si>
  <si>
    <t xml:space="preserve">Клавіатура 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</si>
</sst>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Так&quot;;&quot;Так&quot;;&quot;Ні&quot;"/>
    <numFmt numFmtId="173" formatCode="&quot;True&quot;;&quot;True&quot;;&quot;False&quot;"/>
    <numFmt numFmtId="174" formatCode="&quot;Увімк&quot;;&quot;Увімк&quot;;&quot;Вимк&quot;"/>
    <numFmt numFmtId="175" formatCode="[$¥€-2]\ ###,000_);[Red]\([$€-2]\ ###,000\)"/>
    <numFmt numFmtId="176" formatCode="#,##0.00_ ;\-#,##0.00\ "/>
    <numFmt numFmtId="177" formatCode="[$-422]d\ mmmm\ yyyy&quot; р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i/>
      <sz val="14"/>
      <color theme="1"/>
      <name val="Times New Roman"/>
      <family val="1"/>
    </font>
    <font>
      <i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28" borderId="6" applyNumberFormat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7" applyNumberFormat="0" applyFill="0" applyAlignment="0" applyProtection="0"/>
    <xf numFmtId="0" fontId="36" fillId="30" borderId="0" applyNumberFormat="0" applyBorder="0" applyAlignment="0" applyProtection="0"/>
    <xf numFmtId="0" fontId="0" fillId="31" borderId="8" applyNumberFormat="0" applyFont="0" applyAlignment="0" applyProtection="0"/>
    <xf numFmtId="0" fontId="37" fillId="29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1" fillId="0" borderId="0" xfId="0" applyFont="1" applyAlignment="1">
      <alignment horizontal="right"/>
    </xf>
    <xf numFmtId="0" fontId="41" fillId="0" borderId="0" xfId="0" applyFont="1" applyAlignment="1">
      <alignment wrapText="1" shrinkToFit="1"/>
    </xf>
    <xf numFmtId="0" fontId="41" fillId="0" borderId="0" xfId="0" applyFont="1" applyAlignment="1">
      <alignment vertical="top" wrapText="1"/>
    </xf>
    <xf numFmtId="0" fontId="42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1" fillId="0" borderId="0" xfId="0" applyFont="1" applyAlignment="1">
      <alignment horizontal="left"/>
    </xf>
    <xf numFmtId="0" fontId="42" fillId="0" borderId="12" xfId="0" applyFont="1" applyBorder="1" applyAlignment="1">
      <alignment horizontal="left"/>
    </xf>
    <xf numFmtId="0" fontId="41" fillId="0" borderId="13" xfId="0" applyFont="1" applyBorder="1" applyAlignment="1">
      <alignment horizontal="left" wrapText="1" shrinkToFit="1"/>
    </xf>
    <xf numFmtId="0" fontId="41" fillId="0" borderId="13" xfId="0" applyFont="1" applyBorder="1" applyAlignment="1">
      <alignment horizontal="left"/>
    </xf>
    <xf numFmtId="0" fontId="41" fillId="0" borderId="13" xfId="0" applyFont="1" applyFill="1" applyBorder="1" applyAlignment="1">
      <alignment horizontal="left" wrapText="1"/>
    </xf>
    <xf numFmtId="0" fontId="43" fillId="0" borderId="13" xfId="0" applyFont="1" applyFill="1" applyBorder="1" applyAlignment="1">
      <alignment horizontal="left" wrapText="1"/>
    </xf>
    <xf numFmtId="0" fontId="43" fillId="0" borderId="13" xfId="0" applyFont="1" applyBorder="1" applyAlignment="1">
      <alignment horizontal="left" wrapText="1"/>
    </xf>
    <xf numFmtId="0" fontId="41" fillId="0" borderId="13" xfId="0" applyFont="1" applyBorder="1" applyAlignment="1">
      <alignment horizontal="left" wrapText="1"/>
    </xf>
    <xf numFmtId="0" fontId="43" fillId="0" borderId="13" xfId="0" applyFont="1" applyBorder="1" applyAlignment="1">
      <alignment horizontal="center" wrapText="1"/>
    </xf>
    <xf numFmtId="0" fontId="41" fillId="0" borderId="13" xfId="0" applyFont="1" applyBorder="1" applyAlignment="1">
      <alignment horizontal="right"/>
    </xf>
    <xf numFmtId="0" fontId="43" fillId="0" borderId="13" xfId="0" applyFont="1" applyBorder="1" applyAlignment="1">
      <alignment horizontal="left"/>
    </xf>
    <xf numFmtId="0" fontId="43" fillId="0" borderId="0" xfId="0" applyFont="1" applyBorder="1" applyAlignment="1">
      <alignment horizontal="left"/>
    </xf>
    <xf numFmtId="0" fontId="43" fillId="0" borderId="14" xfId="0" applyFont="1" applyBorder="1" applyAlignment="1">
      <alignment horizontal="left"/>
    </xf>
    <xf numFmtId="0" fontId="44" fillId="0" borderId="15" xfId="0" applyFont="1" applyBorder="1" applyAlignment="1">
      <alignment horizontal="left"/>
    </xf>
    <xf numFmtId="0" fontId="44" fillId="0" borderId="13" xfId="0" applyFont="1" applyBorder="1" applyAlignment="1">
      <alignment horizontal="right"/>
    </xf>
    <xf numFmtId="0" fontId="41" fillId="0" borderId="16" xfId="0" applyFont="1" applyBorder="1" applyAlignment="1">
      <alignment horizontal="right"/>
    </xf>
    <xf numFmtId="0" fontId="41" fillId="0" borderId="15" xfId="0" applyFont="1" applyBorder="1" applyAlignment="1">
      <alignment horizontal="left"/>
    </xf>
    <xf numFmtId="0" fontId="44" fillId="0" borderId="17" xfId="0" applyFont="1" applyBorder="1" applyAlignment="1">
      <alignment horizontal="left"/>
    </xf>
    <xf numFmtId="0" fontId="41" fillId="0" borderId="18" xfId="0" applyFont="1" applyBorder="1" applyAlignment="1">
      <alignment horizontal="right"/>
    </xf>
    <xf numFmtId="0" fontId="45" fillId="0" borderId="17" xfId="0" applyFont="1" applyBorder="1" applyAlignment="1">
      <alignment horizontal="left"/>
    </xf>
    <xf numFmtId="0" fontId="41" fillId="0" borderId="15" xfId="0" applyFont="1" applyBorder="1" applyAlignment="1">
      <alignment horizontal="left" wrapText="1"/>
    </xf>
    <xf numFmtId="0" fontId="41" fillId="0" borderId="17" xfId="0" applyFont="1" applyBorder="1" applyAlignment="1">
      <alignment horizontal="left" wrapText="1"/>
    </xf>
    <xf numFmtId="0" fontId="43" fillId="0" borderId="17" xfId="0" applyFont="1" applyBorder="1" applyAlignment="1">
      <alignment horizontal="left" wrapText="1"/>
    </xf>
    <xf numFmtId="0" fontId="43" fillId="0" borderId="13" xfId="0" applyFont="1" applyBorder="1" applyAlignment="1">
      <alignment horizontal="left" wrapText="1"/>
    </xf>
    <xf numFmtId="0" fontId="43" fillId="0" borderId="15" xfId="0" applyFont="1" applyBorder="1" applyAlignment="1">
      <alignment horizontal="left"/>
    </xf>
    <xf numFmtId="4" fontId="4" fillId="0" borderId="13" xfId="0" applyNumberFormat="1" applyFont="1" applyBorder="1" applyAlignment="1">
      <alignment horizontal="right"/>
    </xf>
    <xf numFmtId="4" fontId="43" fillId="0" borderId="19" xfId="0" applyNumberFormat="1" applyFont="1" applyBorder="1" applyAlignment="1">
      <alignment horizontal="right"/>
    </xf>
    <xf numFmtId="0" fontId="43" fillId="0" borderId="13" xfId="0" applyFont="1" applyBorder="1" applyAlignment="1">
      <alignment horizontal="right"/>
    </xf>
    <xf numFmtId="0" fontId="43" fillId="0" borderId="16" xfId="0" applyFont="1" applyBorder="1" applyAlignment="1">
      <alignment horizontal="right"/>
    </xf>
    <xf numFmtId="0" fontId="43" fillId="0" borderId="18" xfId="0" applyFont="1" applyBorder="1" applyAlignment="1">
      <alignment horizontal="right"/>
    </xf>
    <xf numFmtId="0" fontId="43" fillId="0" borderId="17" xfId="0" applyFont="1" applyBorder="1" applyAlignment="1">
      <alignment horizontal="left"/>
    </xf>
    <xf numFmtId="0" fontId="43" fillId="0" borderId="13" xfId="0" applyFont="1" applyFill="1" applyBorder="1" applyAlignment="1">
      <alignment horizontal="right" wrapText="1"/>
    </xf>
    <xf numFmtId="43" fontId="43" fillId="0" borderId="13" xfId="0" applyNumberFormat="1" applyFont="1" applyBorder="1" applyAlignment="1">
      <alignment horizontal="right"/>
    </xf>
    <xf numFmtId="0" fontId="41" fillId="0" borderId="13" xfId="0" applyNumberFormat="1" applyFont="1" applyBorder="1" applyAlignment="1">
      <alignment horizontal="right"/>
    </xf>
    <xf numFmtId="0" fontId="41" fillId="0" borderId="13" xfId="59" applyNumberFormat="1" applyFont="1" applyBorder="1" applyAlignment="1">
      <alignment horizontal="right"/>
    </xf>
    <xf numFmtId="0" fontId="43" fillId="0" borderId="13" xfId="0" applyNumberFormat="1" applyFont="1" applyBorder="1" applyAlignment="1">
      <alignment horizontal="right"/>
    </xf>
    <xf numFmtId="0" fontId="43" fillId="0" borderId="13" xfId="59" applyNumberFormat="1" applyFont="1" applyBorder="1" applyAlignment="1">
      <alignment horizontal="right"/>
    </xf>
    <xf numFmtId="0" fontId="41" fillId="0" borderId="13" xfId="0" applyNumberFormat="1" applyFont="1" applyBorder="1" applyAlignment="1">
      <alignment horizontal="right" wrapText="1"/>
    </xf>
    <xf numFmtId="0" fontId="41" fillId="0" borderId="13" xfId="59" applyNumberFormat="1" applyFont="1" applyBorder="1" applyAlignment="1">
      <alignment horizontal="right" wrapText="1"/>
    </xf>
    <xf numFmtId="0" fontId="3" fillId="0" borderId="13" xfId="0" applyNumberFormat="1" applyFont="1" applyBorder="1" applyAlignment="1">
      <alignment horizontal="right"/>
    </xf>
    <xf numFmtId="0" fontId="4" fillId="0" borderId="13" xfId="0" applyNumberFormat="1" applyFont="1" applyBorder="1" applyAlignment="1">
      <alignment horizontal="right"/>
    </xf>
    <xf numFmtId="0" fontId="41" fillId="0" borderId="13" xfId="0" applyNumberFormat="1" applyFont="1" applyFill="1" applyBorder="1" applyAlignment="1">
      <alignment horizontal="right" wrapText="1"/>
    </xf>
    <xf numFmtId="0" fontId="3" fillId="0" borderId="13" xfId="0" applyNumberFormat="1" applyFont="1" applyBorder="1" applyAlignment="1">
      <alignment horizontal="right" wrapText="1"/>
    </xf>
    <xf numFmtId="0" fontId="41" fillId="0" borderId="0" xfId="0" applyNumberFormat="1" applyFont="1" applyBorder="1" applyAlignment="1">
      <alignment horizontal="right"/>
    </xf>
    <xf numFmtId="0" fontId="41" fillId="0" borderId="0" xfId="59" applyNumberFormat="1" applyFont="1" applyBorder="1" applyAlignment="1">
      <alignment horizontal="right"/>
    </xf>
    <xf numFmtId="0" fontId="43" fillId="0" borderId="13" xfId="0" applyNumberFormat="1" applyFont="1" applyBorder="1" applyAlignment="1">
      <alignment horizontal="right" wrapText="1"/>
    </xf>
    <xf numFmtId="0" fontId="43" fillId="0" borderId="13" xfId="0" applyNumberFormat="1" applyFont="1" applyFill="1" applyBorder="1" applyAlignment="1">
      <alignment horizontal="right" wrapText="1"/>
    </xf>
    <xf numFmtId="0" fontId="4" fillId="0" borderId="13" xfId="0" applyNumberFormat="1" applyFont="1" applyBorder="1" applyAlignment="1">
      <alignment horizontal="right" wrapText="1"/>
    </xf>
    <xf numFmtId="0" fontId="41" fillId="0" borderId="13" xfId="0" applyNumberFormat="1" applyFont="1" applyBorder="1" applyAlignment="1">
      <alignment horizontal="right" wrapText="1" shrinkToFit="1"/>
    </xf>
    <xf numFmtId="0" fontId="3" fillId="0" borderId="13" xfId="59" applyNumberFormat="1" applyFont="1" applyBorder="1" applyAlignment="1">
      <alignment horizontal="right" wrapText="1" shrinkToFit="1"/>
    </xf>
    <xf numFmtId="0" fontId="3" fillId="0" borderId="13" xfId="0" applyNumberFormat="1" applyFont="1" applyBorder="1" applyAlignment="1">
      <alignment horizontal="right" wrapText="1" shrinkToFit="1"/>
    </xf>
    <xf numFmtId="0" fontId="41" fillId="0" borderId="19" xfId="0" applyNumberFormat="1" applyFont="1" applyBorder="1" applyAlignment="1">
      <alignment horizontal="right"/>
    </xf>
    <xf numFmtId="0" fontId="41" fillId="0" borderId="0" xfId="0" applyNumberFormat="1" applyFont="1" applyAlignment="1">
      <alignment horizontal="right"/>
    </xf>
    <xf numFmtId="0" fontId="41" fillId="0" borderId="20" xfId="0" applyNumberFormat="1" applyFont="1" applyBorder="1" applyAlignment="1">
      <alignment horizontal="right"/>
    </xf>
    <xf numFmtId="0" fontId="43" fillId="0" borderId="19" xfId="0" applyNumberFormat="1" applyFont="1" applyBorder="1" applyAlignment="1">
      <alignment horizontal="right"/>
    </xf>
    <xf numFmtId="0" fontId="43" fillId="0" borderId="21" xfId="0" applyNumberFormat="1" applyFont="1" applyBorder="1" applyAlignment="1">
      <alignment horizontal="right"/>
    </xf>
    <xf numFmtId="0" fontId="41" fillId="0" borderId="13" xfId="0" applyFont="1" applyBorder="1" applyAlignment="1">
      <alignment horizontal="left"/>
    </xf>
    <xf numFmtId="0" fontId="41" fillId="0" borderId="20" xfId="0" applyNumberFormat="1" applyFont="1" applyBorder="1" applyAlignment="1">
      <alignment horizontal="right" wrapText="1"/>
    </xf>
    <xf numFmtId="0" fontId="3" fillId="0" borderId="0" xfId="0" applyNumberFormat="1" applyFont="1" applyBorder="1" applyAlignment="1">
      <alignment horizontal="right" wrapText="1"/>
    </xf>
    <xf numFmtId="0" fontId="43" fillId="0" borderId="22" xfId="0" applyNumberFormat="1" applyFont="1" applyBorder="1" applyAlignment="1">
      <alignment horizontal="right"/>
    </xf>
    <xf numFmtId="0" fontId="43" fillId="0" borderId="13" xfId="0" applyFont="1" applyBorder="1" applyAlignment="1">
      <alignment horizontal="left" wrapText="1"/>
    </xf>
    <xf numFmtId="0" fontId="46" fillId="0" borderId="0" xfId="0" applyFont="1" applyAlignment="1">
      <alignment horizontal="center" vertical="center"/>
    </xf>
    <xf numFmtId="0" fontId="46" fillId="0" borderId="23" xfId="0" applyFont="1" applyBorder="1" applyAlignment="1">
      <alignment horizontal="center" vertical="top" wrapText="1"/>
    </xf>
    <xf numFmtId="0" fontId="47" fillId="0" borderId="24" xfId="0" applyFont="1" applyBorder="1" applyAlignment="1">
      <alignment horizontal="center" vertical="top"/>
    </xf>
    <xf numFmtId="0" fontId="43" fillId="0" borderId="15" xfId="0" applyFont="1" applyBorder="1" applyAlignment="1">
      <alignment horizontal="left"/>
    </xf>
    <xf numFmtId="0" fontId="41" fillId="0" borderId="13" xfId="0" applyFont="1" applyBorder="1" applyAlignment="1">
      <alignment horizontal="left"/>
    </xf>
    <xf numFmtId="0" fontId="41" fillId="0" borderId="16" xfId="0" applyFont="1" applyBorder="1" applyAlignment="1">
      <alignment horizontal="left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5"/>
  <sheetViews>
    <sheetView tabSelected="1" view="pageBreakPreview" zoomScale="110" zoomScaleSheetLayoutView="110" zoomScalePageLayoutView="0" workbookViewId="0" topLeftCell="A265">
      <selection activeCell="D314" sqref="D314"/>
    </sheetView>
  </sheetViews>
  <sheetFormatPr defaultColWidth="9.140625" defaultRowHeight="15"/>
  <cols>
    <col min="1" max="1" width="61.7109375" style="1" customWidth="1"/>
    <col min="2" max="2" width="11.140625" style="1" customWidth="1"/>
    <col min="3" max="3" width="12.421875" style="2" customWidth="1"/>
    <col min="4" max="4" width="22.00390625" style="9" customWidth="1"/>
    <col min="5" max="16384" width="9.140625" style="1" customWidth="1"/>
  </cols>
  <sheetData>
    <row r="1" spans="1:4" ht="18" customHeight="1">
      <c r="A1" s="70" t="s">
        <v>92</v>
      </c>
      <c r="B1" s="70"/>
      <c r="C1" s="70"/>
      <c r="D1" s="70"/>
    </row>
    <row r="2" spans="1:4" ht="18.75" customHeight="1" thickBot="1">
      <c r="A2" s="71" t="s">
        <v>68</v>
      </c>
      <c r="B2" s="71"/>
      <c r="C2" s="71"/>
      <c r="D2" s="71"/>
    </row>
    <row r="3" spans="1:4" ht="18" customHeight="1">
      <c r="A3" s="72" t="s">
        <v>2</v>
      </c>
      <c r="B3" s="72"/>
      <c r="C3" s="72"/>
      <c r="D3" s="72"/>
    </row>
    <row r="4" ht="18" customHeight="1" thickBot="1"/>
    <row r="5" spans="1:4" s="3" customFormat="1" ht="15.75">
      <c r="A5" s="7" t="s">
        <v>7</v>
      </c>
      <c r="B5" s="8" t="s">
        <v>1</v>
      </c>
      <c r="C5" s="8" t="s">
        <v>3</v>
      </c>
      <c r="D5" s="10" t="s">
        <v>4</v>
      </c>
    </row>
    <row r="6" spans="1:4" ht="16.5" customHeight="1">
      <c r="A6" s="69" t="s">
        <v>63</v>
      </c>
      <c r="B6" s="69"/>
      <c r="C6" s="69"/>
      <c r="D6" s="69"/>
    </row>
    <row r="7" spans="1:4" ht="16.5" customHeight="1">
      <c r="A7" s="15" t="s">
        <v>120</v>
      </c>
      <c r="B7" s="17"/>
      <c r="C7" s="17"/>
      <c r="D7" s="17"/>
    </row>
    <row r="8" spans="1:4" ht="16.5" customHeight="1">
      <c r="A8" s="22" t="s">
        <v>93</v>
      </c>
      <c r="B8" s="23">
        <v>45</v>
      </c>
      <c r="C8" s="23">
        <v>110</v>
      </c>
      <c r="D8" s="24">
        <f>B8*C8</f>
        <v>4950</v>
      </c>
    </row>
    <row r="9" spans="1:4" ht="15">
      <c r="A9" s="22" t="s">
        <v>94</v>
      </c>
      <c r="B9" s="23">
        <v>12</v>
      </c>
      <c r="C9" s="23">
        <v>95</v>
      </c>
      <c r="D9" s="24">
        <f aca="true" t="shared" si="0" ref="D9:D50">B9*C9</f>
        <v>1140</v>
      </c>
    </row>
    <row r="10" spans="1:4" ht="15">
      <c r="A10" s="22" t="s">
        <v>127</v>
      </c>
      <c r="B10" s="23">
        <v>1</v>
      </c>
      <c r="C10" s="23">
        <v>90</v>
      </c>
      <c r="D10" s="24">
        <v>90</v>
      </c>
    </row>
    <row r="11" spans="1:4" ht="15">
      <c r="A11" s="22" t="s">
        <v>95</v>
      </c>
      <c r="B11" s="23">
        <v>25</v>
      </c>
      <c r="C11" s="23">
        <v>5</v>
      </c>
      <c r="D11" s="24">
        <f t="shared" si="0"/>
        <v>125</v>
      </c>
    </row>
    <row r="12" spans="1:4" ht="15">
      <c r="A12" s="22" t="s">
        <v>96</v>
      </c>
      <c r="B12" s="23">
        <v>5</v>
      </c>
      <c r="C12" s="23">
        <v>50</v>
      </c>
      <c r="D12" s="24">
        <f>B12*C12</f>
        <v>250</v>
      </c>
    </row>
    <row r="13" spans="1:4" ht="15">
      <c r="A13" s="22" t="s">
        <v>128</v>
      </c>
      <c r="B13" s="23">
        <v>2</v>
      </c>
      <c r="C13" s="23">
        <v>50</v>
      </c>
      <c r="D13" s="24">
        <f>B13*C13</f>
        <v>100</v>
      </c>
    </row>
    <row r="14" spans="1:4" ht="15">
      <c r="A14" s="22" t="s">
        <v>97</v>
      </c>
      <c r="B14" s="23">
        <v>3</v>
      </c>
      <c r="C14" s="23">
        <v>50</v>
      </c>
      <c r="D14" s="24">
        <f t="shared" si="0"/>
        <v>150</v>
      </c>
    </row>
    <row r="15" spans="1:4" ht="15">
      <c r="A15" s="22" t="s">
        <v>126</v>
      </c>
      <c r="B15" s="23">
        <v>2</v>
      </c>
      <c r="C15" s="23">
        <v>50</v>
      </c>
      <c r="D15" s="24">
        <f t="shared" si="0"/>
        <v>100</v>
      </c>
    </row>
    <row r="16" spans="1:4" ht="15">
      <c r="A16" s="22" t="s">
        <v>125</v>
      </c>
      <c r="B16" s="23">
        <v>10</v>
      </c>
      <c r="C16" s="23">
        <v>25</v>
      </c>
      <c r="D16" s="24">
        <f t="shared" si="0"/>
        <v>250</v>
      </c>
    </row>
    <row r="17" spans="1:4" ht="15">
      <c r="A17" s="22" t="s">
        <v>129</v>
      </c>
      <c r="B17" s="23">
        <v>4</v>
      </c>
      <c r="C17" s="23">
        <v>65</v>
      </c>
      <c r="D17" s="24">
        <f>B17*C17</f>
        <v>260</v>
      </c>
    </row>
    <row r="18" spans="1:4" ht="15">
      <c r="A18" s="22" t="s">
        <v>98</v>
      </c>
      <c r="B18" s="23">
        <v>5</v>
      </c>
      <c r="C18" s="23">
        <v>157</v>
      </c>
      <c r="D18" s="24">
        <f t="shared" si="0"/>
        <v>785</v>
      </c>
    </row>
    <row r="19" spans="1:4" ht="15">
      <c r="A19" s="22" t="s">
        <v>99</v>
      </c>
      <c r="B19" s="23">
        <v>10</v>
      </c>
      <c r="C19" s="23">
        <v>54</v>
      </c>
      <c r="D19" s="24">
        <f t="shared" si="0"/>
        <v>540</v>
      </c>
    </row>
    <row r="20" spans="1:4" ht="15">
      <c r="A20" s="22" t="s">
        <v>100</v>
      </c>
      <c r="B20" s="23">
        <v>25</v>
      </c>
      <c r="C20" s="23">
        <v>45</v>
      </c>
      <c r="D20" s="24">
        <f t="shared" si="0"/>
        <v>1125</v>
      </c>
    </row>
    <row r="21" spans="1:4" ht="15">
      <c r="A21" s="22" t="s">
        <v>101</v>
      </c>
      <c r="B21" s="23">
        <v>10</v>
      </c>
      <c r="C21" s="23">
        <v>10</v>
      </c>
      <c r="D21" s="24">
        <f t="shared" si="0"/>
        <v>100</v>
      </c>
    </row>
    <row r="22" spans="1:4" ht="15">
      <c r="A22" s="22" t="s">
        <v>102</v>
      </c>
      <c r="B22" s="23">
        <v>10</v>
      </c>
      <c r="C22" s="23">
        <v>15</v>
      </c>
      <c r="D22" s="24">
        <f t="shared" si="0"/>
        <v>150</v>
      </c>
    </row>
    <row r="23" spans="1:4" ht="15">
      <c r="A23" s="22" t="s">
        <v>130</v>
      </c>
      <c r="B23" s="23">
        <v>10</v>
      </c>
      <c r="C23" s="23">
        <v>25</v>
      </c>
      <c r="D23" s="24">
        <f>B23*C23</f>
        <v>250</v>
      </c>
    </row>
    <row r="24" spans="1:4" ht="15">
      <c r="A24" s="22" t="s">
        <v>103</v>
      </c>
      <c r="B24" s="23">
        <v>75</v>
      </c>
      <c r="C24" s="23">
        <v>5</v>
      </c>
      <c r="D24" s="24">
        <f t="shared" si="0"/>
        <v>375</v>
      </c>
    </row>
    <row r="25" spans="1:4" ht="15">
      <c r="A25" s="22" t="s">
        <v>237</v>
      </c>
      <c r="B25" s="23">
        <v>30</v>
      </c>
      <c r="C25" s="23">
        <v>5</v>
      </c>
      <c r="D25" s="24">
        <f t="shared" si="0"/>
        <v>150</v>
      </c>
    </row>
    <row r="26" spans="1:4" ht="15">
      <c r="A26" s="22" t="s">
        <v>238</v>
      </c>
      <c r="B26" s="23">
        <v>10</v>
      </c>
      <c r="C26" s="23">
        <v>5</v>
      </c>
      <c r="D26" s="24">
        <f t="shared" si="0"/>
        <v>50</v>
      </c>
    </row>
    <row r="27" spans="1:4" ht="15">
      <c r="A27" s="22" t="s">
        <v>239</v>
      </c>
      <c r="B27" s="23">
        <v>25</v>
      </c>
      <c r="C27" s="23">
        <v>25</v>
      </c>
      <c r="D27" s="24">
        <f t="shared" si="0"/>
        <v>625</v>
      </c>
    </row>
    <row r="28" spans="1:4" ht="15">
      <c r="A28" s="22" t="s">
        <v>240</v>
      </c>
      <c r="B28" s="23">
        <v>50</v>
      </c>
      <c r="C28" s="23">
        <v>40</v>
      </c>
      <c r="D28" s="24">
        <f t="shared" si="0"/>
        <v>2000</v>
      </c>
    </row>
    <row r="29" spans="1:4" ht="15">
      <c r="A29" s="25" t="s">
        <v>104</v>
      </c>
      <c r="B29" s="18">
        <v>20</v>
      </c>
      <c r="C29" s="18">
        <v>10</v>
      </c>
      <c r="D29" s="24">
        <f t="shared" si="0"/>
        <v>200</v>
      </c>
    </row>
    <row r="30" spans="1:4" ht="15">
      <c r="A30" s="25" t="s">
        <v>105</v>
      </c>
      <c r="B30" s="18">
        <v>10</v>
      </c>
      <c r="C30" s="18">
        <v>230</v>
      </c>
      <c r="D30" s="24">
        <f t="shared" si="0"/>
        <v>2300</v>
      </c>
    </row>
    <row r="31" spans="1:4" ht="15">
      <c r="A31" s="25" t="s">
        <v>139</v>
      </c>
      <c r="B31" s="18">
        <v>50</v>
      </c>
      <c r="C31" s="18">
        <v>25</v>
      </c>
      <c r="D31" s="24">
        <f t="shared" si="0"/>
        <v>1250</v>
      </c>
    </row>
    <row r="32" spans="1:4" ht="15">
      <c r="A32" s="25" t="s">
        <v>106</v>
      </c>
      <c r="B32" s="18">
        <v>25</v>
      </c>
      <c r="C32" s="18">
        <v>20</v>
      </c>
      <c r="D32" s="24">
        <f>B32*C32</f>
        <v>500</v>
      </c>
    </row>
    <row r="33" spans="1:4" ht="15">
      <c r="A33" s="25" t="s">
        <v>107</v>
      </c>
      <c r="B33" s="18">
        <v>25</v>
      </c>
      <c r="C33" s="18">
        <v>9</v>
      </c>
      <c r="D33" s="24">
        <f t="shared" si="0"/>
        <v>225</v>
      </c>
    </row>
    <row r="34" spans="1:4" ht="15">
      <c r="A34" s="25" t="s">
        <v>108</v>
      </c>
      <c r="B34" s="18">
        <v>15</v>
      </c>
      <c r="C34" s="18">
        <v>15</v>
      </c>
      <c r="D34" s="24">
        <v>300</v>
      </c>
    </row>
    <row r="35" spans="1:4" ht="15">
      <c r="A35" s="25" t="s">
        <v>109</v>
      </c>
      <c r="B35" s="18">
        <v>10</v>
      </c>
      <c r="C35" s="18">
        <v>20</v>
      </c>
      <c r="D35" s="24">
        <f t="shared" si="0"/>
        <v>200</v>
      </c>
    </row>
    <row r="36" spans="1:4" ht="15">
      <c r="A36" s="25" t="s">
        <v>132</v>
      </c>
      <c r="B36" s="18">
        <v>15</v>
      </c>
      <c r="C36" s="18">
        <v>50</v>
      </c>
      <c r="D36" s="24">
        <f t="shared" si="0"/>
        <v>750</v>
      </c>
    </row>
    <row r="37" spans="1:4" ht="15">
      <c r="A37" s="25" t="s">
        <v>110</v>
      </c>
      <c r="B37" s="18">
        <v>10</v>
      </c>
      <c r="C37" s="18">
        <v>5</v>
      </c>
      <c r="D37" s="24">
        <f t="shared" si="0"/>
        <v>50</v>
      </c>
    </row>
    <row r="38" spans="1:4" ht="15">
      <c r="A38" s="25" t="s">
        <v>111</v>
      </c>
      <c r="B38" s="18">
        <v>5</v>
      </c>
      <c r="C38" s="18">
        <v>8</v>
      </c>
      <c r="D38" s="24">
        <f t="shared" si="0"/>
        <v>40</v>
      </c>
    </row>
    <row r="39" spans="1:4" ht="15">
      <c r="A39" s="25" t="s">
        <v>112</v>
      </c>
      <c r="B39" s="18">
        <v>15</v>
      </c>
      <c r="C39" s="18">
        <v>3</v>
      </c>
      <c r="D39" s="24">
        <f t="shared" si="0"/>
        <v>45</v>
      </c>
    </row>
    <row r="40" spans="1:4" ht="15">
      <c r="A40" s="25" t="s">
        <v>113</v>
      </c>
      <c r="B40" s="18">
        <v>5</v>
      </c>
      <c r="C40" s="18">
        <v>15</v>
      </c>
      <c r="D40" s="24">
        <f t="shared" si="0"/>
        <v>75</v>
      </c>
    </row>
    <row r="41" spans="1:4" ht="15">
      <c r="A41" s="25" t="s">
        <v>138</v>
      </c>
      <c r="B41" s="18">
        <v>100</v>
      </c>
      <c r="C41" s="18">
        <v>4</v>
      </c>
      <c r="D41" s="24">
        <f t="shared" si="0"/>
        <v>400</v>
      </c>
    </row>
    <row r="42" spans="1:4" ht="15">
      <c r="A42" s="25" t="s">
        <v>114</v>
      </c>
      <c r="B42" s="18">
        <v>50</v>
      </c>
      <c r="C42" s="18">
        <v>4</v>
      </c>
      <c r="D42" s="24">
        <f t="shared" si="0"/>
        <v>200</v>
      </c>
    </row>
    <row r="43" spans="1:4" ht="15">
      <c r="A43" s="25" t="s">
        <v>140</v>
      </c>
      <c r="B43" s="18" t="s">
        <v>141</v>
      </c>
      <c r="C43" s="18">
        <v>36</v>
      </c>
      <c r="D43" s="24">
        <v>432</v>
      </c>
    </row>
    <row r="44" spans="1:4" ht="15">
      <c r="A44" s="25" t="s">
        <v>115</v>
      </c>
      <c r="B44" s="18">
        <v>10</v>
      </c>
      <c r="C44" s="18">
        <v>7</v>
      </c>
      <c r="D44" s="24">
        <f t="shared" si="0"/>
        <v>70</v>
      </c>
    </row>
    <row r="45" spans="1:4" ht="15">
      <c r="A45" s="25" t="s">
        <v>116</v>
      </c>
      <c r="B45" s="18">
        <v>50</v>
      </c>
      <c r="C45" s="18">
        <v>43</v>
      </c>
      <c r="D45" s="24">
        <f t="shared" si="0"/>
        <v>2150</v>
      </c>
    </row>
    <row r="46" spans="1:4" ht="15">
      <c r="A46" s="25" t="s">
        <v>131</v>
      </c>
      <c r="B46" s="18">
        <v>25</v>
      </c>
      <c r="C46" s="18">
        <v>19</v>
      </c>
      <c r="D46" s="24">
        <f t="shared" si="0"/>
        <v>475</v>
      </c>
    </row>
    <row r="47" spans="1:4" ht="15">
      <c r="A47" s="25" t="s">
        <v>117</v>
      </c>
      <c r="B47" s="18">
        <v>50</v>
      </c>
      <c r="C47" s="18">
        <v>60</v>
      </c>
      <c r="D47" s="24">
        <f t="shared" si="0"/>
        <v>3000</v>
      </c>
    </row>
    <row r="48" spans="1:4" ht="15">
      <c r="A48" s="25" t="s">
        <v>241</v>
      </c>
      <c r="B48" s="18">
        <v>50</v>
      </c>
      <c r="C48" s="18">
        <v>7</v>
      </c>
      <c r="D48" s="24">
        <f t="shared" si="0"/>
        <v>350</v>
      </c>
    </row>
    <row r="49" spans="1:4" ht="15">
      <c r="A49" s="25" t="s">
        <v>118</v>
      </c>
      <c r="B49" s="18">
        <v>35</v>
      </c>
      <c r="C49" s="18">
        <v>10</v>
      </c>
      <c r="D49" s="24">
        <f t="shared" si="0"/>
        <v>350</v>
      </c>
    </row>
    <row r="50" spans="1:4" ht="15">
      <c r="A50" s="25" t="s">
        <v>119</v>
      </c>
      <c r="B50" s="18">
        <v>20</v>
      </c>
      <c r="C50" s="18">
        <v>97</v>
      </c>
      <c r="D50" s="24">
        <f t="shared" si="0"/>
        <v>1940</v>
      </c>
    </row>
    <row r="51" spans="1:4" ht="15">
      <c r="A51" s="33" t="s">
        <v>91</v>
      </c>
      <c r="B51" s="36"/>
      <c r="C51" s="36"/>
      <c r="D51" s="37">
        <f>D8+D9+D12+D14+D15+D18+D19+D20+D21+D22+D24+D25+J52+D29+D30+D32+D33+D34+D35+D37+D38+D39+D40+D40+D42+D44+D45+D46+D47+D49+D50</f>
        <v>22010</v>
      </c>
    </row>
    <row r="52" spans="1:4" ht="15">
      <c r="A52" s="73" t="s">
        <v>121</v>
      </c>
      <c r="B52" s="74"/>
      <c r="C52" s="74"/>
      <c r="D52" s="75"/>
    </row>
    <row r="53" spans="1:4" ht="15">
      <c r="A53" s="22" t="s">
        <v>143</v>
      </c>
      <c r="B53" s="23">
        <v>100</v>
      </c>
      <c r="C53" s="23">
        <v>8</v>
      </c>
      <c r="D53" s="24">
        <f>B53*C53</f>
        <v>800</v>
      </c>
    </row>
    <row r="54" spans="1:4" ht="15">
      <c r="A54" s="22" t="s">
        <v>142</v>
      </c>
      <c r="B54" s="23">
        <v>500</v>
      </c>
      <c r="C54" s="23">
        <v>10</v>
      </c>
      <c r="D54" s="24">
        <f aca="true" t="shared" si="1" ref="D54:D72">B54*C54</f>
        <v>5000</v>
      </c>
    </row>
    <row r="55" spans="1:4" ht="15">
      <c r="A55" s="22" t="s">
        <v>134</v>
      </c>
      <c r="B55" s="23">
        <v>20</v>
      </c>
      <c r="C55" s="23">
        <v>37</v>
      </c>
      <c r="D55" s="24">
        <v>740</v>
      </c>
    </row>
    <row r="56" spans="1:4" ht="15">
      <c r="A56" s="25" t="s">
        <v>133</v>
      </c>
      <c r="B56" s="18">
        <v>5</v>
      </c>
      <c r="C56" s="18">
        <v>80</v>
      </c>
      <c r="D56" s="24">
        <f>B56*C56</f>
        <v>400</v>
      </c>
    </row>
    <row r="57" spans="1:4" ht="15">
      <c r="A57" s="25" t="s">
        <v>236</v>
      </c>
      <c r="B57" s="18">
        <v>25</v>
      </c>
      <c r="C57" s="18">
        <v>20</v>
      </c>
      <c r="D57" s="24">
        <v>500</v>
      </c>
    </row>
    <row r="58" spans="1:4" ht="15">
      <c r="A58" s="25" t="s">
        <v>235</v>
      </c>
      <c r="B58" s="18">
        <v>10</v>
      </c>
      <c r="C58" s="18">
        <v>87</v>
      </c>
      <c r="D58" s="24">
        <f t="shared" si="1"/>
        <v>870</v>
      </c>
    </row>
    <row r="59" spans="1:4" ht="15">
      <c r="A59" s="25" t="s">
        <v>144</v>
      </c>
      <c r="B59" s="18">
        <v>30</v>
      </c>
      <c r="C59" s="18">
        <v>47</v>
      </c>
      <c r="D59" s="24">
        <v>1410</v>
      </c>
    </row>
    <row r="60" spans="1:4" ht="15">
      <c r="A60" s="25" t="s">
        <v>135</v>
      </c>
      <c r="B60" s="18">
        <v>8</v>
      </c>
      <c r="C60" s="18">
        <v>90</v>
      </c>
      <c r="D60" s="24">
        <f t="shared" si="1"/>
        <v>720</v>
      </c>
    </row>
    <row r="61" spans="1:4" ht="15">
      <c r="A61" s="25" t="s">
        <v>137</v>
      </c>
      <c r="B61" s="18">
        <v>10</v>
      </c>
      <c r="C61" s="18">
        <v>87</v>
      </c>
      <c r="D61" s="24">
        <f t="shared" si="1"/>
        <v>870</v>
      </c>
    </row>
    <row r="62" spans="1:4" ht="15">
      <c r="A62" s="22" t="s">
        <v>175</v>
      </c>
      <c r="B62" s="23">
        <v>30</v>
      </c>
      <c r="C62" s="23">
        <v>33</v>
      </c>
      <c r="D62" s="24">
        <f t="shared" si="1"/>
        <v>990</v>
      </c>
    </row>
    <row r="63" spans="1:4" ht="15">
      <c r="A63" s="22" t="s">
        <v>176</v>
      </c>
      <c r="B63" s="23">
        <v>60</v>
      </c>
      <c r="C63" s="23">
        <v>35</v>
      </c>
      <c r="D63" s="24">
        <f>B63*C63</f>
        <v>2100</v>
      </c>
    </row>
    <row r="64" spans="1:4" ht="15">
      <c r="A64" s="22" t="s">
        <v>165</v>
      </c>
      <c r="B64" s="23">
        <v>15</v>
      </c>
      <c r="C64" s="23">
        <v>43</v>
      </c>
      <c r="D64" s="24">
        <f t="shared" si="1"/>
        <v>645</v>
      </c>
    </row>
    <row r="65" spans="1:4" ht="15">
      <c r="A65" s="22" t="s">
        <v>177</v>
      </c>
      <c r="B65" s="23">
        <v>15</v>
      </c>
      <c r="C65" s="23">
        <v>98</v>
      </c>
      <c r="D65" s="24">
        <f t="shared" si="1"/>
        <v>1470</v>
      </c>
    </row>
    <row r="66" spans="1:4" ht="15">
      <c r="A66" s="22" t="s">
        <v>145</v>
      </c>
      <c r="B66" s="23">
        <v>10</v>
      </c>
      <c r="C66" s="23">
        <v>45</v>
      </c>
      <c r="D66" s="24">
        <f t="shared" si="1"/>
        <v>450</v>
      </c>
    </row>
    <row r="67" spans="1:4" ht="15">
      <c r="A67" s="22" t="s">
        <v>136</v>
      </c>
      <c r="B67" s="23">
        <v>10</v>
      </c>
      <c r="C67" s="23">
        <v>30</v>
      </c>
      <c r="D67" s="24">
        <f t="shared" si="1"/>
        <v>300</v>
      </c>
    </row>
    <row r="68" spans="1:4" ht="15">
      <c r="A68" s="22" t="s">
        <v>149</v>
      </c>
      <c r="B68" s="23">
        <v>5</v>
      </c>
      <c r="C68" s="23">
        <v>17</v>
      </c>
      <c r="D68" s="24">
        <f>B68*C68</f>
        <v>85</v>
      </c>
    </row>
    <row r="69" spans="1:4" ht="15">
      <c r="A69" s="22" t="s">
        <v>150</v>
      </c>
      <c r="B69" s="23">
        <v>5</v>
      </c>
      <c r="C69" s="23">
        <v>17</v>
      </c>
      <c r="D69" s="24">
        <f>B69*C69</f>
        <v>85</v>
      </c>
    </row>
    <row r="70" spans="1:4" ht="15">
      <c r="A70" s="22" t="s">
        <v>146</v>
      </c>
      <c r="B70" s="23">
        <v>10</v>
      </c>
      <c r="C70" s="23">
        <v>15</v>
      </c>
      <c r="D70" s="24">
        <f t="shared" si="1"/>
        <v>150</v>
      </c>
    </row>
    <row r="71" spans="1:4" ht="15">
      <c r="A71" s="22" t="s">
        <v>147</v>
      </c>
      <c r="B71" s="23">
        <v>20</v>
      </c>
      <c r="C71" s="23">
        <v>25</v>
      </c>
      <c r="D71" s="24">
        <v>500</v>
      </c>
    </row>
    <row r="72" spans="1:4" ht="15">
      <c r="A72" s="22" t="s">
        <v>178</v>
      </c>
      <c r="B72" s="18">
        <v>25</v>
      </c>
      <c r="C72" s="18">
        <v>235</v>
      </c>
      <c r="D72" s="24">
        <f t="shared" si="1"/>
        <v>5875</v>
      </c>
    </row>
    <row r="73" spans="1:4" ht="15">
      <c r="A73" s="26" t="s">
        <v>148</v>
      </c>
      <c r="B73" s="18">
        <v>10</v>
      </c>
      <c r="C73" s="18">
        <v>35</v>
      </c>
      <c r="D73" s="27">
        <v>350</v>
      </c>
    </row>
    <row r="74" spans="1:4" ht="15">
      <c r="A74" s="28" t="s">
        <v>91</v>
      </c>
      <c r="B74" s="36"/>
      <c r="C74" s="36"/>
      <c r="D74" s="38">
        <f>D53+D54+D55+D56+D57+D58+D59+D60+D61+D62+D63+D64+D65+D66+D67+D68+D69+D70+D71+D72+D73</f>
        <v>24310</v>
      </c>
    </row>
    <row r="75" spans="1:4" ht="15">
      <c r="A75" s="28" t="s">
        <v>122</v>
      </c>
      <c r="B75" s="18"/>
      <c r="C75" s="18"/>
      <c r="D75" s="27"/>
    </row>
    <row r="76" spans="1:4" ht="15">
      <c r="A76" s="29" t="s">
        <v>156</v>
      </c>
      <c r="B76" s="18" t="s">
        <v>151</v>
      </c>
      <c r="C76" s="18">
        <v>45</v>
      </c>
      <c r="D76" s="24">
        <v>900</v>
      </c>
    </row>
    <row r="77" spans="1:4" ht="15">
      <c r="A77" s="29" t="s">
        <v>157</v>
      </c>
      <c r="B77" s="18" t="s">
        <v>152</v>
      </c>
      <c r="C77" s="18">
        <v>8</v>
      </c>
      <c r="D77" s="24">
        <v>800</v>
      </c>
    </row>
    <row r="78" spans="1:4" ht="15">
      <c r="A78" s="29" t="s">
        <v>123</v>
      </c>
      <c r="B78" s="18">
        <v>25</v>
      </c>
      <c r="C78" s="18">
        <v>30</v>
      </c>
      <c r="D78" s="24">
        <f>B78*C78</f>
        <v>750</v>
      </c>
    </row>
    <row r="79" spans="1:4" ht="15">
      <c r="A79" s="31" t="s">
        <v>91</v>
      </c>
      <c r="B79" s="36"/>
      <c r="C79" s="36"/>
      <c r="D79" s="38">
        <f>D76+D77+D78</f>
        <v>2450</v>
      </c>
    </row>
    <row r="80" spans="1:4" ht="15">
      <c r="A80" s="31" t="s">
        <v>50</v>
      </c>
      <c r="B80" s="18"/>
      <c r="C80" s="18"/>
      <c r="D80" s="27"/>
    </row>
    <row r="81" spans="1:4" ht="15">
      <c r="A81" s="30" t="s">
        <v>153</v>
      </c>
      <c r="B81" s="18">
        <v>14</v>
      </c>
      <c r="C81" s="18">
        <v>215</v>
      </c>
      <c r="D81" s="27">
        <v>2950</v>
      </c>
    </row>
    <row r="82" spans="1:4" ht="15">
      <c r="A82" s="30" t="s">
        <v>154</v>
      </c>
      <c r="B82" s="18">
        <v>20</v>
      </c>
      <c r="C82" s="18">
        <v>80</v>
      </c>
      <c r="D82" s="27">
        <v>1600</v>
      </c>
    </row>
    <row r="83" spans="1:4" ht="15">
      <c r="A83" s="30" t="s">
        <v>158</v>
      </c>
      <c r="B83" s="18">
        <v>5</v>
      </c>
      <c r="C83" s="18">
        <v>150</v>
      </c>
      <c r="D83" s="27">
        <v>750</v>
      </c>
    </row>
    <row r="84" spans="1:4" ht="15">
      <c r="A84" s="30" t="s">
        <v>155</v>
      </c>
      <c r="B84" s="18">
        <v>20</v>
      </c>
      <c r="C84" s="18">
        <v>195</v>
      </c>
      <c r="D84" s="27">
        <v>3900</v>
      </c>
    </row>
    <row r="85" spans="1:4" ht="15">
      <c r="A85" s="30" t="s">
        <v>171</v>
      </c>
      <c r="B85" s="18">
        <v>2</v>
      </c>
      <c r="C85" s="18">
        <v>250</v>
      </c>
      <c r="D85" s="27">
        <v>500</v>
      </c>
    </row>
    <row r="86" spans="1:4" ht="15">
      <c r="A86" s="31" t="s">
        <v>91</v>
      </c>
      <c r="B86" s="36"/>
      <c r="C86" s="36"/>
      <c r="D86" s="38">
        <f>D81+D82+D83+D84+D85</f>
        <v>9700</v>
      </c>
    </row>
    <row r="87" spans="1:4" ht="15">
      <c r="A87" s="31" t="s">
        <v>162</v>
      </c>
      <c r="B87" s="18"/>
      <c r="C87" s="18"/>
      <c r="D87" s="27"/>
    </row>
    <row r="88" spans="1:4" ht="15">
      <c r="A88" s="30" t="s">
        <v>81</v>
      </c>
      <c r="B88" s="18">
        <v>50</v>
      </c>
      <c r="C88" s="18">
        <v>1000</v>
      </c>
      <c r="D88" s="27">
        <v>50000</v>
      </c>
    </row>
    <row r="89" spans="1:4" ht="15">
      <c r="A89" s="30" t="s">
        <v>215</v>
      </c>
      <c r="B89" s="18">
        <v>10</v>
      </c>
      <c r="C89" s="18">
        <v>2500</v>
      </c>
      <c r="D89" s="27">
        <v>25000</v>
      </c>
    </row>
    <row r="90" spans="1:4" ht="15">
      <c r="A90" s="30" t="s">
        <v>159</v>
      </c>
      <c r="B90" s="18">
        <v>50</v>
      </c>
      <c r="C90" s="18">
        <v>110</v>
      </c>
      <c r="D90" s="27">
        <v>5500</v>
      </c>
    </row>
    <row r="91" spans="1:4" ht="15">
      <c r="A91" s="30" t="s">
        <v>214</v>
      </c>
      <c r="B91" s="18">
        <v>60</v>
      </c>
      <c r="C91" s="18">
        <v>450</v>
      </c>
      <c r="D91" s="27">
        <v>27000</v>
      </c>
    </row>
    <row r="92" spans="1:4" ht="15">
      <c r="A92" s="30" t="s">
        <v>160</v>
      </c>
      <c r="B92" s="18">
        <v>100</v>
      </c>
      <c r="C92" s="18">
        <v>300</v>
      </c>
      <c r="D92" s="27">
        <v>30000</v>
      </c>
    </row>
    <row r="93" spans="1:4" ht="15">
      <c r="A93" s="30" t="s">
        <v>44</v>
      </c>
      <c r="B93" s="18">
        <v>50</v>
      </c>
      <c r="C93" s="18">
        <v>500</v>
      </c>
      <c r="D93" s="27">
        <v>25000</v>
      </c>
    </row>
    <row r="94" spans="1:4" ht="15">
      <c r="A94" s="30" t="s">
        <v>19</v>
      </c>
      <c r="B94" s="18">
        <v>50</v>
      </c>
      <c r="C94" s="18">
        <v>500</v>
      </c>
      <c r="D94" s="27">
        <v>25000</v>
      </c>
    </row>
    <row r="95" spans="1:4" ht="15">
      <c r="A95" s="30" t="s">
        <v>20</v>
      </c>
      <c r="B95" s="18">
        <v>100</v>
      </c>
      <c r="C95" s="18">
        <v>75</v>
      </c>
      <c r="D95" s="27">
        <v>7500</v>
      </c>
    </row>
    <row r="96" spans="1:4" ht="15">
      <c r="A96" s="30" t="s">
        <v>82</v>
      </c>
      <c r="B96" s="18">
        <v>120</v>
      </c>
      <c r="C96" s="18">
        <v>80</v>
      </c>
      <c r="D96" s="27">
        <v>9600</v>
      </c>
    </row>
    <row r="97" spans="1:4" ht="15">
      <c r="A97" s="30" t="s">
        <v>83</v>
      </c>
      <c r="B97" s="18">
        <v>120</v>
      </c>
      <c r="C97" s="18">
        <v>35</v>
      </c>
      <c r="D97" s="27">
        <v>3500</v>
      </c>
    </row>
    <row r="98" spans="1:4" ht="15">
      <c r="A98" s="30" t="s">
        <v>21</v>
      </c>
      <c r="B98" s="18">
        <v>100</v>
      </c>
      <c r="C98" s="18">
        <v>150</v>
      </c>
      <c r="D98" s="27">
        <v>15000</v>
      </c>
    </row>
    <row r="99" spans="1:4" ht="15">
      <c r="A99" s="30" t="s">
        <v>84</v>
      </c>
      <c r="B99" s="18">
        <v>300</v>
      </c>
      <c r="C99" s="18">
        <v>250</v>
      </c>
      <c r="D99" s="27">
        <v>75000</v>
      </c>
    </row>
    <row r="100" spans="1:4" ht="15">
      <c r="A100" s="30" t="s">
        <v>174</v>
      </c>
      <c r="B100" s="18" t="s">
        <v>163</v>
      </c>
      <c r="C100" s="18">
        <v>20</v>
      </c>
      <c r="D100" s="27">
        <v>8000</v>
      </c>
    </row>
    <row r="101" spans="1:4" ht="15">
      <c r="A101" s="30" t="s">
        <v>164</v>
      </c>
      <c r="B101" s="18">
        <v>15</v>
      </c>
      <c r="C101" s="18">
        <v>30</v>
      </c>
      <c r="D101" s="27">
        <v>450</v>
      </c>
    </row>
    <row r="102" spans="1:4" ht="15">
      <c r="A102" s="31" t="s">
        <v>91</v>
      </c>
      <c r="B102" s="36"/>
      <c r="C102" s="36"/>
      <c r="D102" s="38">
        <f>D88+D90+D92+D93+D94+D95+D96+D97+D98+D99+D100+D101</f>
        <v>254550</v>
      </c>
    </row>
    <row r="103" spans="1:4" ht="15">
      <c r="A103" s="31" t="s">
        <v>52</v>
      </c>
      <c r="B103" s="18"/>
      <c r="C103" s="18"/>
      <c r="D103" s="27"/>
    </row>
    <row r="104" spans="1:4" ht="15">
      <c r="A104" s="30" t="s">
        <v>179</v>
      </c>
      <c r="B104" s="18">
        <v>1</v>
      </c>
      <c r="C104" s="18">
        <v>2500</v>
      </c>
      <c r="D104" s="27">
        <v>2500</v>
      </c>
    </row>
    <row r="105" spans="1:4" ht="15">
      <c r="A105" s="30" t="s">
        <v>180</v>
      </c>
      <c r="B105" s="18">
        <v>1</v>
      </c>
      <c r="C105" s="18">
        <v>250</v>
      </c>
      <c r="D105" s="27">
        <v>250</v>
      </c>
    </row>
    <row r="106" spans="1:4" ht="15">
      <c r="A106" s="30" t="s">
        <v>211</v>
      </c>
      <c r="B106" s="18">
        <v>1</v>
      </c>
      <c r="C106" s="18">
        <v>450</v>
      </c>
      <c r="D106" s="27">
        <v>450</v>
      </c>
    </row>
    <row r="107" spans="1:4" ht="15">
      <c r="A107" s="30" t="s">
        <v>212</v>
      </c>
      <c r="B107" s="18">
        <v>1</v>
      </c>
      <c r="C107" s="18">
        <v>350</v>
      </c>
      <c r="D107" s="27">
        <v>350</v>
      </c>
    </row>
    <row r="108" spans="1:4" ht="15">
      <c r="A108" s="30" t="s">
        <v>181</v>
      </c>
      <c r="B108" s="18">
        <v>1</v>
      </c>
      <c r="C108" s="18">
        <v>1500</v>
      </c>
      <c r="D108" s="27">
        <v>1500</v>
      </c>
    </row>
    <row r="109" spans="1:4" ht="15">
      <c r="A109" s="30" t="s">
        <v>183</v>
      </c>
      <c r="B109" s="18">
        <v>1</v>
      </c>
      <c r="C109" s="18">
        <v>300</v>
      </c>
      <c r="D109" s="27">
        <v>300</v>
      </c>
    </row>
    <row r="110" spans="1:4" ht="15">
      <c r="A110" s="30" t="s">
        <v>182</v>
      </c>
      <c r="B110" s="18">
        <v>1</v>
      </c>
      <c r="C110" s="18">
        <v>200</v>
      </c>
      <c r="D110" s="27">
        <v>200</v>
      </c>
    </row>
    <row r="111" spans="1:4" ht="15">
      <c r="A111" s="30" t="s">
        <v>184</v>
      </c>
      <c r="B111" s="18">
        <v>2</v>
      </c>
      <c r="C111" s="18">
        <v>170</v>
      </c>
      <c r="D111" s="27">
        <v>340</v>
      </c>
    </row>
    <row r="112" spans="1:4" ht="15">
      <c r="A112" s="30" t="s">
        <v>22</v>
      </c>
      <c r="B112" s="18">
        <v>2</v>
      </c>
      <c r="C112" s="18">
        <v>190</v>
      </c>
      <c r="D112" s="27">
        <v>340</v>
      </c>
    </row>
    <row r="113" spans="1:4" ht="15">
      <c r="A113" s="30" t="s">
        <v>206</v>
      </c>
      <c r="B113" s="18">
        <v>2</v>
      </c>
      <c r="C113" s="18">
        <v>120</v>
      </c>
      <c r="D113" s="27">
        <v>240</v>
      </c>
    </row>
    <row r="114" spans="1:4" ht="15">
      <c r="A114" s="30" t="s">
        <v>210</v>
      </c>
      <c r="B114" s="18">
        <v>1</v>
      </c>
      <c r="C114" s="18">
        <v>280</v>
      </c>
      <c r="D114" s="27">
        <v>280</v>
      </c>
    </row>
    <row r="115" spans="1:4" ht="15">
      <c r="A115" s="30" t="s">
        <v>185</v>
      </c>
      <c r="B115" s="18">
        <v>3</v>
      </c>
      <c r="C115" s="18">
        <v>60</v>
      </c>
      <c r="D115" s="27">
        <v>180</v>
      </c>
    </row>
    <row r="116" spans="1:4" ht="15">
      <c r="A116" s="30" t="s">
        <v>207</v>
      </c>
      <c r="B116" s="18">
        <v>1</v>
      </c>
      <c r="C116" s="18">
        <v>500</v>
      </c>
      <c r="D116" s="27">
        <v>500</v>
      </c>
    </row>
    <row r="117" spans="1:4" ht="15">
      <c r="A117" s="30" t="s">
        <v>208</v>
      </c>
      <c r="B117" s="18">
        <v>1</v>
      </c>
      <c r="C117" s="18">
        <v>550</v>
      </c>
      <c r="D117" s="27">
        <v>550</v>
      </c>
    </row>
    <row r="118" spans="1:4" ht="15">
      <c r="A118" s="30" t="s">
        <v>209</v>
      </c>
      <c r="B118" s="18">
        <v>4</v>
      </c>
      <c r="C118" s="18">
        <v>20</v>
      </c>
      <c r="D118" s="27">
        <v>80</v>
      </c>
    </row>
    <row r="119" spans="1:4" ht="15">
      <c r="A119" s="30" t="s">
        <v>23</v>
      </c>
      <c r="B119" s="18">
        <v>4</v>
      </c>
      <c r="C119" s="18">
        <v>850</v>
      </c>
      <c r="D119" s="27">
        <v>3400</v>
      </c>
    </row>
    <row r="120" spans="1:4" ht="15">
      <c r="A120" s="30" t="s">
        <v>213</v>
      </c>
      <c r="B120" s="18">
        <v>10</v>
      </c>
      <c r="C120" s="18">
        <v>660</v>
      </c>
      <c r="D120" s="27">
        <v>6600</v>
      </c>
    </row>
    <row r="121" spans="1:4" ht="15">
      <c r="A121" s="30" t="s">
        <v>24</v>
      </c>
      <c r="B121" s="18">
        <v>40</v>
      </c>
      <c r="C121" s="18">
        <v>86</v>
      </c>
      <c r="D121" s="27">
        <v>3340</v>
      </c>
    </row>
    <row r="122" spans="1:4" ht="15">
      <c r="A122" s="31" t="s">
        <v>91</v>
      </c>
      <c r="B122" s="36"/>
      <c r="C122" s="36"/>
      <c r="D122" s="38">
        <f>D104+D105+D106+D107+D108+D109+D110+D111+D112+D113+D114+D115+D116+D117+D118+D119+D120+D121</f>
        <v>21400</v>
      </c>
    </row>
    <row r="123" spans="1:4" ht="15">
      <c r="A123" s="31" t="s">
        <v>226</v>
      </c>
      <c r="B123" s="18"/>
      <c r="C123" s="18"/>
      <c r="D123" s="27"/>
    </row>
    <row r="124" spans="1:4" ht="15">
      <c r="A124" s="30" t="s">
        <v>76</v>
      </c>
      <c r="B124" s="18">
        <v>7</v>
      </c>
      <c r="C124" s="18">
        <v>875</v>
      </c>
      <c r="D124" s="27">
        <v>6125</v>
      </c>
    </row>
    <row r="125" spans="1:4" ht="15">
      <c r="A125" s="30" t="s">
        <v>77</v>
      </c>
      <c r="B125" s="18">
        <v>4</v>
      </c>
      <c r="C125" s="18">
        <v>3125</v>
      </c>
      <c r="D125" s="27">
        <v>12500</v>
      </c>
    </row>
    <row r="126" spans="1:4" ht="15">
      <c r="A126" s="30" t="s">
        <v>35</v>
      </c>
      <c r="B126" s="18">
        <v>10</v>
      </c>
      <c r="C126" s="18">
        <v>450</v>
      </c>
      <c r="D126" s="27">
        <v>4500</v>
      </c>
    </row>
    <row r="127" spans="1:4" ht="15">
      <c r="A127" s="30" t="s">
        <v>220</v>
      </c>
      <c r="B127" s="18">
        <v>6</v>
      </c>
      <c r="C127" s="18">
        <v>900</v>
      </c>
      <c r="D127" s="27">
        <v>5400</v>
      </c>
    </row>
    <row r="128" spans="1:4" ht="15">
      <c r="A128" s="30" t="s">
        <v>221</v>
      </c>
      <c r="B128" s="18">
        <v>12</v>
      </c>
      <c r="C128" s="18">
        <v>90</v>
      </c>
      <c r="D128" s="27">
        <v>1080</v>
      </c>
    </row>
    <row r="129" spans="1:4" ht="15">
      <c r="A129" s="30" t="s">
        <v>80</v>
      </c>
      <c r="B129" s="18">
        <v>10</v>
      </c>
      <c r="C129" s="18">
        <v>650</v>
      </c>
      <c r="D129" s="27">
        <v>6500</v>
      </c>
    </row>
    <row r="130" spans="1:4" ht="15">
      <c r="A130" s="30" t="s">
        <v>222</v>
      </c>
      <c r="B130" s="18">
        <v>20</v>
      </c>
      <c r="C130" s="18">
        <v>90</v>
      </c>
      <c r="D130" s="27">
        <v>1800</v>
      </c>
    </row>
    <row r="131" spans="1:4" ht="15">
      <c r="A131" s="30" t="s">
        <v>219</v>
      </c>
      <c r="B131" s="18">
        <v>4</v>
      </c>
      <c r="C131" s="18">
        <v>700</v>
      </c>
      <c r="D131" s="27">
        <v>2800</v>
      </c>
    </row>
    <row r="132" spans="1:4" ht="15">
      <c r="A132" s="30" t="s">
        <v>242</v>
      </c>
      <c r="B132" s="18">
        <v>10</v>
      </c>
      <c r="C132" s="18">
        <v>375</v>
      </c>
      <c r="D132" s="27">
        <v>3750</v>
      </c>
    </row>
    <row r="133" spans="1:4" ht="15">
      <c r="A133" s="30" t="s">
        <v>85</v>
      </c>
      <c r="B133" s="18">
        <v>6</v>
      </c>
      <c r="C133" s="18">
        <v>655</v>
      </c>
      <c r="D133" s="27">
        <v>3930</v>
      </c>
    </row>
    <row r="134" spans="1:4" ht="15">
      <c r="A134" s="30" t="s">
        <v>218</v>
      </c>
      <c r="B134" s="18">
        <v>5</v>
      </c>
      <c r="C134" s="18">
        <v>160</v>
      </c>
      <c r="D134" s="27">
        <v>800</v>
      </c>
    </row>
    <row r="135" spans="1:4" ht="15">
      <c r="A135" s="30" t="s">
        <v>86</v>
      </c>
      <c r="B135" s="18">
        <v>10</v>
      </c>
      <c r="C135" s="18">
        <v>200</v>
      </c>
      <c r="D135" s="27">
        <v>2000</v>
      </c>
    </row>
    <row r="136" spans="1:4" ht="15">
      <c r="A136" s="30" t="s">
        <v>217</v>
      </c>
      <c r="B136" s="18">
        <v>10</v>
      </c>
      <c r="C136" s="18">
        <v>195</v>
      </c>
      <c r="D136" s="27">
        <v>1950</v>
      </c>
    </row>
    <row r="137" spans="1:4" ht="15">
      <c r="A137" s="30" t="s">
        <v>78</v>
      </c>
      <c r="B137" s="18">
        <v>5</v>
      </c>
      <c r="C137" s="18">
        <v>350</v>
      </c>
      <c r="D137" s="27">
        <v>1575</v>
      </c>
    </row>
    <row r="138" spans="1:4" ht="15">
      <c r="A138" s="30" t="s">
        <v>216</v>
      </c>
      <c r="B138" s="18">
        <v>200</v>
      </c>
      <c r="C138" s="18">
        <v>60</v>
      </c>
      <c r="D138" s="27">
        <v>12000</v>
      </c>
    </row>
    <row r="139" spans="1:4" ht="15">
      <c r="A139" s="30" t="s">
        <v>79</v>
      </c>
      <c r="B139" s="18">
        <v>5</v>
      </c>
      <c r="C139" s="18">
        <v>350</v>
      </c>
      <c r="D139" s="27">
        <v>2575</v>
      </c>
    </row>
    <row r="140" spans="1:4" ht="33" customHeight="1">
      <c r="A140" s="30" t="s">
        <v>264</v>
      </c>
      <c r="B140" s="18">
        <v>5</v>
      </c>
      <c r="C140" s="18">
        <v>1000</v>
      </c>
      <c r="D140" s="27">
        <v>5000</v>
      </c>
    </row>
    <row r="141" spans="1:4" ht="15">
      <c r="A141" s="31" t="s">
        <v>91</v>
      </c>
      <c r="B141" s="36"/>
      <c r="C141" s="36"/>
      <c r="D141" s="38">
        <f>D124+D125+D126+D129+D132+D133+D135+D137+D138+D139+D140</f>
        <v>60455</v>
      </c>
    </row>
    <row r="142" spans="1:4" ht="15">
      <c r="A142" s="31" t="s">
        <v>64</v>
      </c>
      <c r="B142" s="18"/>
      <c r="C142" s="18"/>
      <c r="D142" s="27"/>
    </row>
    <row r="143" spans="1:4" ht="15">
      <c r="A143" s="30" t="s">
        <v>71</v>
      </c>
      <c r="B143" s="18">
        <v>1</v>
      </c>
      <c r="C143" s="18">
        <v>1690</v>
      </c>
      <c r="D143" s="27">
        <v>1690</v>
      </c>
    </row>
    <row r="144" spans="1:4" ht="15">
      <c r="A144" s="30" t="s">
        <v>70</v>
      </c>
      <c r="B144" s="18">
        <v>1</v>
      </c>
      <c r="C144" s="18">
        <v>1990</v>
      </c>
      <c r="D144" s="27">
        <v>1990</v>
      </c>
    </row>
    <row r="145" spans="1:4" ht="15">
      <c r="A145" s="30" t="s">
        <v>69</v>
      </c>
      <c r="B145" s="18">
        <v>1</v>
      </c>
      <c r="C145" s="18">
        <v>1690</v>
      </c>
      <c r="D145" s="27">
        <v>1690</v>
      </c>
    </row>
    <row r="146" spans="1:4" ht="15">
      <c r="A146" s="30" t="s">
        <v>73</v>
      </c>
      <c r="B146" s="18">
        <v>1</v>
      </c>
      <c r="C146" s="18">
        <v>460</v>
      </c>
      <c r="D146" s="27">
        <v>460</v>
      </c>
    </row>
    <row r="147" spans="1:4" ht="15">
      <c r="A147" s="30" t="s">
        <v>72</v>
      </c>
      <c r="B147" s="18">
        <v>1</v>
      </c>
      <c r="C147" s="18">
        <v>520</v>
      </c>
      <c r="D147" s="27">
        <v>520</v>
      </c>
    </row>
    <row r="148" spans="1:4" ht="15">
      <c r="A148" s="30" t="s">
        <v>170</v>
      </c>
      <c r="B148" s="18">
        <v>4</v>
      </c>
      <c r="C148" s="18">
        <v>700</v>
      </c>
      <c r="D148" s="27">
        <v>2800</v>
      </c>
    </row>
    <row r="149" spans="1:4" ht="15">
      <c r="A149" s="30" t="s">
        <v>186</v>
      </c>
      <c r="B149" s="18">
        <v>20</v>
      </c>
      <c r="C149" s="18">
        <v>390</v>
      </c>
      <c r="D149" s="27">
        <v>7800</v>
      </c>
    </row>
    <row r="150" spans="1:4" ht="15">
      <c r="A150" s="30" t="s">
        <v>74</v>
      </c>
      <c r="B150" s="18">
        <v>4</v>
      </c>
      <c r="C150" s="18">
        <v>1100</v>
      </c>
      <c r="D150" s="27">
        <v>4400</v>
      </c>
    </row>
    <row r="151" spans="1:4" ht="15">
      <c r="A151" s="30" t="s">
        <v>227</v>
      </c>
      <c r="B151" s="18">
        <v>8</v>
      </c>
      <c r="C151" s="18">
        <v>300</v>
      </c>
      <c r="D151" s="27">
        <v>2400</v>
      </c>
    </row>
    <row r="152" spans="1:4" ht="15">
      <c r="A152" s="30" t="s">
        <v>38</v>
      </c>
      <c r="B152" s="18">
        <v>30</v>
      </c>
      <c r="C152" s="18">
        <v>900</v>
      </c>
      <c r="D152" s="27">
        <v>27000</v>
      </c>
    </row>
    <row r="153" spans="1:4" ht="15">
      <c r="A153" s="30" t="s">
        <v>271</v>
      </c>
      <c r="B153" s="18">
        <v>1</v>
      </c>
      <c r="C153" s="18">
        <v>4000</v>
      </c>
      <c r="D153" s="27">
        <v>4000</v>
      </c>
    </row>
    <row r="154" spans="1:4" ht="15">
      <c r="A154" s="30" t="s">
        <v>187</v>
      </c>
      <c r="B154" s="18">
        <v>60</v>
      </c>
      <c r="C154" s="18">
        <v>125</v>
      </c>
      <c r="D154" s="27">
        <v>7500</v>
      </c>
    </row>
    <row r="155" spans="1:4" ht="15">
      <c r="A155" s="30" t="s">
        <v>188</v>
      </c>
      <c r="B155" s="18">
        <v>20</v>
      </c>
      <c r="C155" s="18">
        <v>125</v>
      </c>
      <c r="D155" s="27">
        <v>2500</v>
      </c>
    </row>
    <row r="156" spans="1:4" ht="15">
      <c r="A156" s="30" t="s">
        <v>40</v>
      </c>
      <c r="B156" s="18">
        <v>25</v>
      </c>
      <c r="C156" s="18">
        <v>150</v>
      </c>
      <c r="D156" s="27">
        <v>3750</v>
      </c>
    </row>
    <row r="157" spans="1:4" ht="15">
      <c r="A157" s="30" t="s">
        <v>228</v>
      </c>
      <c r="B157" s="18">
        <v>15</v>
      </c>
      <c r="C157" s="18">
        <v>150</v>
      </c>
      <c r="D157" s="27">
        <v>2250</v>
      </c>
    </row>
    <row r="158" spans="1:4" ht="15">
      <c r="A158" s="30" t="s">
        <v>189</v>
      </c>
      <c r="B158" s="18">
        <v>10</v>
      </c>
      <c r="C158" s="18">
        <v>200</v>
      </c>
      <c r="D158" s="27">
        <v>2000</v>
      </c>
    </row>
    <row r="159" spans="1:4" ht="15">
      <c r="A159" s="30" t="s">
        <v>229</v>
      </c>
      <c r="B159" s="18">
        <v>10</v>
      </c>
      <c r="C159" s="18">
        <v>400</v>
      </c>
      <c r="D159" s="27">
        <v>4000</v>
      </c>
    </row>
    <row r="160" spans="1:4" ht="15">
      <c r="A160" s="30" t="s">
        <v>39</v>
      </c>
      <c r="B160" s="18">
        <v>20</v>
      </c>
      <c r="C160" s="18">
        <v>125</v>
      </c>
      <c r="D160" s="27">
        <v>2500</v>
      </c>
    </row>
    <row r="161" spans="1:4" ht="15">
      <c r="A161" s="30" t="s">
        <v>234</v>
      </c>
      <c r="B161" s="18">
        <v>5</v>
      </c>
      <c r="C161" s="18">
        <v>220</v>
      </c>
      <c r="D161" s="27">
        <v>1100</v>
      </c>
    </row>
    <row r="162" spans="1:4" ht="15">
      <c r="A162" s="30" t="s">
        <v>75</v>
      </c>
      <c r="B162" s="18">
        <v>10</v>
      </c>
      <c r="C162" s="18">
        <v>105</v>
      </c>
      <c r="D162" s="27">
        <v>1050</v>
      </c>
    </row>
    <row r="163" spans="1:4" ht="15">
      <c r="A163" s="30" t="s">
        <v>87</v>
      </c>
      <c r="B163" s="18">
        <v>10</v>
      </c>
      <c r="C163" s="18">
        <v>195</v>
      </c>
      <c r="D163" s="27">
        <v>1950</v>
      </c>
    </row>
    <row r="164" spans="1:4" ht="15">
      <c r="A164" s="30" t="s">
        <v>42</v>
      </c>
      <c r="B164" s="18">
        <v>10</v>
      </c>
      <c r="C164" s="18">
        <v>150</v>
      </c>
      <c r="D164" s="27">
        <v>1500</v>
      </c>
    </row>
    <row r="165" spans="1:4" ht="15">
      <c r="A165" s="30" t="s">
        <v>190</v>
      </c>
      <c r="B165" s="18">
        <v>10</v>
      </c>
      <c r="C165" s="18">
        <v>120</v>
      </c>
      <c r="D165" s="27">
        <v>120</v>
      </c>
    </row>
    <row r="166" spans="1:4" ht="15">
      <c r="A166" s="30" t="s">
        <v>41</v>
      </c>
      <c r="B166" s="18">
        <v>10</v>
      </c>
      <c r="C166" s="18">
        <v>35</v>
      </c>
      <c r="D166" s="27">
        <v>350</v>
      </c>
    </row>
    <row r="167" spans="1:4" ht="15">
      <c r="A167" s="30" t="s">
        <v>230</v>
      </c>
      <c r="B167" s="18">
        <v>2</v>
      </c>
      <c r="C167" s="18">
        <v>500</v>
      </c>
      <c r="D167" s="27">
        <v>1000</v>
      </c>
    </row>
    <row r="168" spans="1:4" ht="15">
      <c r="A168" s="30" t="s">
        <v>231</v>
      </c>
      <c r="B168" s="18">
        <v>1</v>
      </c>
      <c r="C168" s="18">
        <v>1500</v>
      </c>
      <c r="D168" s="27">
        <v>1500</v>
      </c>
    </row>
    <row r="169" spans="1:4" ht="15">
      <c r="A169" s="30" t="s">
        <v>232</v>
      </c>
      <c r="B169" s="18">
        <v>30</v>
      </c>
      <c r="C169" s="18">
        <v>65</v>
      </c>
      <c r="D169" s="27">
        <v>1950</v>
      </c>
    </row>
    <row r="170" spans="1:4" ht="15">
      <c r="A170" s="30" t="s">
        <v>295</v>
      </c>
      <c r="B170" s="18">
        <v>30</v>
      </c>
      <c r="C170" s="18">
        <v>10</v>
      </c>
      <c r="D170" s="27">
        <v>300</v>
      </c>
    </row>
    <row r="171" spans="1:4" ht="15">
      <c r="A171" s="30" t="s">
        <v>169</v>
      </c>
      <c r="B171" s="18">
        <v>7</v>
      </c>
      <c r="C171" s="18">
        <v>75</v>
      </c>
      <c r="D171" s="27">
        <v>525</v>
      </c>
    </row>
    <row r="172" spans="1:4" ht="15">
      <c r="A172" s="30" t="s">
        <v>192</v>
      </c>
      <c r="B172" s="18">
        <v>10</v>
      </c>
      <c r="C172" s="18">
        <v>50</v>
      </c>
      <c r="D172" s="27">
        <v>500</v>
      </c>
    </row>
    <row r="173" spans="1:4" ht="15">
      <c r="A173" s="30" t="s">
        <v>191</v>
      </c>
      <c r="B173" s="18">
        <v>10</v>
      </c>
      <c r="C173" s="18">
        <v>90</v>
      </c>
      <c r="D173" s="27">
        <v>900</v>
      </c>
    </row>
    <row r="174" spans="1:4" ht="15">
      <c r="A174" s="30" t="s">
        <v>302</v>
      </c>
      <c r="B174" s="18">
        <v>10</v>
      </c>
      <c r="C174" s="18">
        <v>700</v>
      </c>
      <c r="D174" s="27">
        <v>7000</v>
      </c>
    </row>
    <row r="175" spans="1:4" ht="15">
      <c r="A175" s="30" t="s">
        <v>233</v>
      </c>
      <c r="B175" s="18">
        <v>100</v>
      </c>
      <c r="C175" s="18">
        <v>45</v>
      </c>
      <c r="D175" s="27">
        <v>4500</v>
      </c>
    </row>
    <row r="176" spans="1:4" ht="15">
      <c r="A176" s="30" t="s">
        <v>243</v>
      </c>
      <c r="B176" s="18">
        <v>5</v>
      </c>
      <c r="C176" s="18">
        <v>200</v>
      </c>
      <c r="D176" s="27">
        <v>1000</v>
      </c>
    </row>
    <row r="177" spans="1:4" ht="15">
      <c r="A177" s="30" t="s">
        <v>244</v>
      </c>
      <c r="B177" s="18">
        <v>10</v>
      </c>
      <c r="C177" s="18">
        <v>475</v>
      </c>
      <c r="D177" s="27">
        <v>4750</v>
      </c>
    </row>
    <row r="178" spans="1:4" ht="15">
      <c r="A178" s="30" t="s">
        <v>245</v>
      </c>
      <c r="B178" s="18" t="s">
        <v>246</v>
      </c>
      <c r="C178" s="18">
        <v>60</v>
      </c>
      <c r="D178" s="27">
        <v>12000</v>
      </c>
    </row>
    <row r="179" spans="1:4" ht="15">
      <c r="A179" s="30" t="s">
        <v>247</v>
      </c>
      <c r="B179" s="18">
        <v>20</v>
      </c>
      <c r="C179" s="18">
        <v>30</v>
      </c>
      <c r="D179" s="27">
        <v>600</v>
      </c>
    </row>
    <row r="180" spans="1:4" ht="15">
      <c r="A180" s="30" t="s">
        <v>265</v>
      </c>
      <c r="B180" s="18">
        <v>30</v>
      </c>
      <c r="C180" s="18">
        <v>20</v>
      </c>
      <c r="D180" s="27">
        <v>600</v>
      </c>
    </row>
    <row r="181" spans="1:4" ht="15">
      <c r="A181" s="30" t="s">
        <v>267</v>
      </c>
      <c r="B181" s="18">
        <v>20</v>
      </c>
      <c r="C181" s="18">
        <v>50</v>
      </c>
      <c r="D181" s="27">
        <v>1000</v>
      </c>
    </row>
    <row r="182" spans="1:4" ht="15">
      <c r="A182" s="30" t="s">
        <v>268</v>
      </c>
      <c r="B182" s="18">
        <v>30</v>
      </c>
      <c r="C182" s="18">
        <v>10</v>
      </c>
      <c r="D182" s="27">
        <v>300</v>
      </c>
    </row>
    <row r="183" spans="1:4" ht="15">
      <c r="A183" s="30" t="s">
        <v>269</v>
      </c>
      <c r="B183" s="18">
        <v>30</v>
      </c>
      <c r="C183" s="18">
        <v>5</v>
      </c>
      <c r="D183" s="27">
        <v>150</v>
      </c>
    </row>
    <row r="184" spans="1:4" ht="15">
      <c r="A184" s="30" t="s">
        <v>197</v>
      </c>
      <c r="B184" s="18">
        <v>20</v>
      </c>
      <c r="C184" s="18">
        <v>50</v>
      </c>
      <c r="D184" s="27">
        <v>1000</v>
      </c>
    </row>
    <row r="185" spans="1:4" ht="15">
      <c r="A185" s="30" t="s">
        <v>299</v>
      </c>
      <c r="B185" s="18">
        <v>10</v>
      </c>
      <c r="C185" s="18">
        <v>200</v>
      </c>
      <c r="D185" s="27">
        <v>2000</v>
      </c>
    </row>
    <row r="186" spans="1:4" ht="15">
      <c r="A186" s="30" t="s">
        <v>266</v>
      </c>
      <c r="B186" s="18">
        <v>1</v>
      </c>
      <c r="C186" s="18">
        <v>1500</v>
      </c>
      <c r="D186" s="27">
        <v>1500</v>
      </c>
    </row>
    <row r="187" spans="1:4" ht="15">
      <c r="A187" s="31" t="s">
        <v>91</v>
      </c>
      <c r="B187" s="36"/>
      <c r="C187" s="36"/>
      <c r="D187" s="38">
        <f>D143+D144+D145+D146+D147+D148+D149+D150+D151+D152+D153+D154+D155+D156+D157+D158+D159+D160+D161+D162+D163+D164+D165+D166+D167+D168+D169+D171+D172+D173+D174+D175+D176+D177+D178+D179+D180+D181+D182+D183+D184+D186+D170+D185</f>
        <v>128395</v>
      </c>
    </row>
    <row r="188" spans="1:4" ht="15">
      <c r="A188" s="31" t="s">
        <v>223</v>
      </c>
      <c r="B188" s="18"/>
      <c r="C188" s="18"/>
      <c r="D188" s="27"/>
    </row>
    <row r="189" spans="1:4" ht="15">
      <c r="A189" s="30" t="s">
        <v>225</v>
      </c>
      <c r="B189" s="18">
        <v>3</v>
      </c>
      <c r="C189" s="18">
        <v>1200</v>
      </c>
      <c r="D189" s="27">
        <v>3600</v>
      </c>
    </row>
    <row r="190" spans="1:4" ht="15">
      <c r="A190" s="30" t="s">
        <v>224</v>
      </c>
      <c r="B190" s="18">
        <v>2</v>
      </c>
      <c r="C190" s="18">
        <v>5000</v>
      </c>
      <c r="D190" s="27">
        <v>10000</v>
      </c>
    </row>
    <row r="191" spans="1:4" ht="15">
      <c r="A191" s="30" t="s">
        <v>202</v>
      </c>
      <c r="B191" s="18">
        <v>3</v>
      </c>
      <c r="C191" s="18">
        <v>8750</v>
      </c>
      <c r="D191" s="27">
        <v>26250</v>
      </c>
    </row>
    <row r="192" spans="1:4" ht="15">
      <c r="A192" s="30" t="s">
        <v>36</v>
      </c>
      <c r="B192" s="18">
        <v>3</v>
      </c>
      <c r="C192" s="18">
        <v>1875</v>
      </c>
      <c r="D192" s="27">
        <v>5625</v>
      </c>
    </row>
    <row r="193" spans="1:4" ht="15">
      <c r="A193" s="31" t="s">
        <v>91</v>
      </c>
      <c r="B193" s="36"/>
      <c r="C193" s="36"/>
      <c r="D193" s="38">
        <f>D189+D190+D191+D192</f>
        <v>45475</v>
      </c>
    </row>
    <row r="194" spans="1:4" ht="15">
      <c r="A194" s="31" t="s">
        <v>124</v>
      </c>
      <c r="B194" s="18"/>
      <c r="C194" s="18"/>
      <c r="D194" s="27"/>
    </row>
    <row r="195" spans="1:4" ht="15">
      <c r="A195" s="30" t="s">
        <v>168</v>
      </c>
      <c r="B195" s="18">
        <v>10</v>
      </c>
      <c r="C195" s="18">
        <v>210</v>
      </c>
      <c r="D195" s="27">
        <v>2100</v>
      </c>
    </row>
    <row r="196" spans="1:4" ht="15">
      <c r="A196" s="30" t="s">
        <v>198</v>
      </c>
      <c r="B196" s="18">
        <v>20</v>
      </c>
      <c r="C196" s="18">
        <v>210</v>
      </c>
      <c r="D196" s="27">
        <v>4200</v>
      </c>
    </row>
    <row r="197" spans="1:4" ht="15">
      <c r="A197" s="30" t="s">
        <v>195</v>
      </c>
      <c r="B197" s="18">
        <v>6</v>
      </c>
      <c r="C197" s="18">
        <v>210</v>
      </c>
      <c r="D197" s="27">
        <v>1260</v>
      </c>
    </row>
    <row r="198" spans="1:4" ht="15">
      <c r="A198" s="30" t="s">
        <v>167</v>
      </c>
      <c r="B198" s="18">
        <v>6</v>
      </c>
      <c r="C198" s="18">
        <v>210</v>
      </c>
      <c r="D198" s="27">
        <v>1260</v>
      </c>
    </row>
    <row r="199" spans="1:4" ht="15">
      <c r="A199" s="30" t="s">
        <v>166</v>
      </c>
      <c r="B199" s="18">
        <v>6</v>
      </c>
      <c r="C199" s="18">
        <v>210</v>
      </c>
      <c r="D199" s="27">
        <v>2100</v>
      </c>
    </row>
    <row r="200" spans="1:4" ht="15">
      <c r="A200" s="30" t="s">
        <v>193</v>
      </c>
      <c r="B200" s="18">
        <v>10</v>
      </c>
      <c r="C200" s="18">
        <v>210</v>
      </c>
      <c r="D200" s="27">
        <v>2100</v>
      </c>
    </row>
    <row r="201" spans="1:4" ht="15">
      <c r="A201" s="30" t="s">
        <v>194</v>
      </c>
      <c r="B201" s="18">
        <v>10</v>
      </c>
      <c r="C201" s="18">
        <v>210</v>
      </c>
      <c r="D201" s="27">
        <v>2100</v>
      </c>
    </row>
    <row r="202" spans="1:4" ht="15">
      <c r="A202" s="30" t="s">
        <v>261</v>
      </c>
      <c r="B202" s="18">
        <v>10</v>
      </c>
      <c r="C202" s="18">
        <v>900</v>
      </c>
      <c r="D202" s="27">
        <v>9000</v>
      </c>
    </row>
    <row r="203" spans="1:4" ht="15">
      <c r="A203" s="30" t="s">
        <v>262</v>
      </c>
      <c r="B203" s="18">
        <v>50</v>
      </c>
      <c r="C203" s="18">
        <v>40</v>
      </c>
      <c r="D203" s="27">
        <v>2000</v>
      </c>
    </row>
    <row r="204" spans="1:4" ht="15">
      <c r="A204" s="30" t="s">
        <v>297</v>
      </c>
      <c r="B204" s="18">
        <v>2</v>
      </c>
      <c r="C204" s="18">
        <v>1500</v>
      </c>
      <c r="D204" s="27">
        <v>3000</v>
      </c>
    </row>
    <row r="205" spans="1:4" ht="15">
      <c r="A205" s="30" t="s">
        <v>196</v>
      </c>
      <c r="B205" s="18">
        <v>15</v>
      </c>
      <c r="C205" s="18">
        <v>250</v>
      </c>
      <c r="D205" s="27">
        <v>3750</v>
      </c>
    </row>
    <row r="206" spans="1:4" ht="15">
      <c r="A206" s="30" t="s">
        <v>161</v>
      </c>
      <c r="B206" s="18">
        <v>5</v>
      </c>
      <c r="C206" s="18">
        <v>180</v>
      </c>
      <c r="D206" s="27">
        <v>900</v>
      </c>
    </row>
    <row r="207" spans="1:4" ht="15">
      <c r="A207" s="30" t="s">
        <v>248</v>
      </c>
      <c r="B207" s="18">
        <v>5</v>
      </c>
      <c r="C207" s="18">
        <v>400</v>
      </c>
      <c r="D207" s="27">
        <v>2000</v>
      </c>
    </row>
    <row r="208" spans="1:4" ht="15">
      <c r="A208" s="30" t="s">
        <v>252</v>
      </c>
      <c r="B208" s="18">
        <v>7</v>
      </c>
      <c r="C208" s="18">
        <v>150</v>
      </c>
      <c r="D208" s="27">
        <v>1050</v>
      </c>
    </row>
    <row r="209" spans="1:4" ht="15">
      <c r="A209" s="30" t="s">
        <v>253</v>
      </c>
      <c r="B209" s="18">
        <v>7</v>
      </c>
      <c r="C209" s="18">
        <v>200</v>
      </c>
      <c r="D209" s="27">
        <v>1400</v>
      </c>
    </row>
    <row r="210" spans="1:4" ht="15">
      <c r="A210" s="30" t="s">
        <v>263</v>
      </c>
      <c r="B210" s="18">
        <v>40</v>
      </c>
      <c r="C210" s="18">
        <v>250</v>
      </c>
      <c r="D210" s="27">
        <v>10000</v>
      </c>
    </row>
    <row r="211" spans="1:4" ht="15">
      <c r="A211" s="30" t="s">
        <v>296</v>
      </c>
      <c r="B211" s="18">
        <v>200</v>
      </c>
      <c r="C211" s="18">
        <v>250</v>
      </c>
      <c r="D211" s="27">
        <v>50000</v>
      </c>
    </row>
    <row r="212" spans="1:4" ht="15">
      <c r="A212" s="30" t="s">
        <v>270</v>
      </c>
      <c r="B212" s="18">
        <v>5</v>
      </c>
      <c r="C212" s="18">
        <v>150</v>
      </c>
      <c r="D212" s="27">
        <v>750</v>
      </c>
    </row>
    <row r="213" spans="1:4" ht="15">
      <c r="A213" s="30" t="s">
        <v>272</v>
      </c>
      <c r="B213" s="18" t="s">
        <v>273</v>
      </c>
      <c r="C213" s="18">
        <v>30</v>
      </c>
      <c r="D213" s="27">
        <v>1500</v>
      </c>
    </row>
    <row r="214" spans="1:4" ht="15">
      <c r="A214" s="30" t="s">
        <v>274</v>
      </c>
      <c r="B214" s="18" t="s">
        <v>275</v>
      </c>
      <c r="C214" s="18">
        <v>15</v>
      </c>
      <c r="D214" s="27">
        <v>450</v>
      </c>
    </row>
    <row r="215" spans="1:4" ht="15">
      <c r="A215" s="30" t="s">
        <v>276</v>
      </c>
      <c r="B215" s="18">
        <v>15</v>
      </c>
      <c r="C215" s="18">
        <v>250</v>
      </c>
      <c r="D215" s="27">
        <v>3750</v>
      </c>
    </row>
    <row r="216" spans="1:4" ht="15">
      <c r="A216" s="30" t="s">
        <v>277</v>
      </c>
      <c r="B216" s="18">
        <v>10</v>
      </c>
      <c r="C216" s="18">
        <v>250</v>
      </c>
      <c r="D216" s="27">
        <v>2500</v>
      </c>
    </row>
    <row r="217" spans="1:4" ht="15">
      <c r="A217" s="30" t="s">
        <v>278</v>
      </c>
      <c r="B217" s="18" t="s">
        <v>273</v>
      </c>
      <c r="C217" s="18">
        <v>15</v>
      </c>
      <c r="D217" s="27">
        <v>750</v>
      </c>
    </row>
    <row r="218" spans="1:4" ht="15">
      <c r="A218" s="30" t="s">
        <v>279</v>
      </c>
      <c r="B218" s="18">
        <v>2</v>
      </c>
      <c r="C218" s="18">
        <v>400</v>
      </c>
      <c r="D218" s="27">
        <v>800</v>
      </c>
    </row>
    <row r="219" spans="1:4" ht="15">
      <c r="A219" s="30" t="s">
        <v>280</v>
      </c>
      <c r="B219" s="18">
        <v>10</v>
      </c>
      <c r="C219" s="18">
        <v>25</v>
      </c>
      <c r="D219" s="27">
        <v>250</v>
      </c>
    </row>
    <row r="220" spans="1:4" ht="15">
      <c r="A220" s="30" t="s">
        <v>300</v>
      </c>
      <c r="B220" s="18">
        <v>4</v>
      </c>
      <c r="C220" s="18">
        <v>250</v>
      </c>
      <c r="D220" s="27">
        <v>1000</v>
      </c>
    </row>
    <row r="221" spans="1:4" ht="15">
      <c r="A221" s="30" t="s">
        <v>282</v>
      </c>
      <c r="B221" s="18">
        <v>1</v>
      </c>
      <c r="C221" s="18">
        <v>180</v>
      </c>
      <c r="D221" s="27">
        <v>180</v>
      </c>
    </row>
    <row r="222" spans="1:4" ht="15">
      <c r="A222" s="30" t="s">
        <v>281</v>
      </c>
      <c r="B222" s="18">
        <v>1</v>
      </c>
      <c r="C222" s="18">
        <v>180</v>
      </c>
      <c r="D222" s="27">
        <v>180</v>
      </c>
    </row>
    <row r="223" spans="1:4" ht="15">
      <c r="A223" s="30" t="s">
        <v>283</v>
      </c>
      <c r="B223" s="18">
        <v>1</v>
      </c>
      <c r="C223" s="18">
        <v>250</v>
      </c>
      <c r="D223" s="27">
        <v>250</v>
      </c>
    </row>
    <row r="224" spans="1:4" ht="15">
      <c r="A224" s="30" t="s">
        <v>284</v>
      </c>
      <c r="B224" s="18">
        <v>2</v>
      </c>
      <c r="C224" s="18">
        <v>300</v>
      </c>
      <c r="D224" s="27">
        <v>600</v>
      </c>
    </row>
    <row r="225" spans="1:4" ht="15">
      <c r="A225" s="30" t="s">
        <v>298</v>
      </c>
      <c r="B225" s="18">
        <v>10</v>
      </c>
      <c r="C225" s="18">
        <v>80</v>
      </c>
      <c r="D225" s="27">
        <v>800</v>
      </c>
    </row>
    <row r="226" spans="1:4" ht="15">
      <c r="A226" s="30" t="s">
        <v>285</v>
      </c>
      <c r="B226" s="18">
        <v>2</v>
      </c>
      <c r="C226" s="18">
        <v>150</v>
      </c>
      <c r="D226" s="27">
        <v>300</v>
      </c>
    </row>
    <row r="227" spans="1:4" ht="15">
      <c r="A227" s="30" t="s">
        <v>286</v>
      </c>
      <c r="B227" s="18">
        <v>6</v>
      </c>
      <c r="C227" s="18">
        <v>60</v>
      </c>
      <c r="D227" s="27">
        <v>360</v>
      </c>
    </row>
    <row r="228" spans="1:4" ht="15">
      <c r="A228" s="30" t="s">
        <v>260</v>
      </c>
      <c r="B228" s="18">
        <v>5</v>
      </c>
      <c r="C228" s="18">
        <v>70</v>
      </c>
      <c r="D228" s="27">
        <v>350</v>
      </c>
    </row>
    <row r="229" spans="1:4" ht="15">
      <c r="A229" s="31" t="s">
        <v>91</v>
      </c>
      <c r="B229" s="36"/>
      <c r="C229" s="36"/>
      <c r="D229" s="38">
        <f>D195+D196+D197+D198+D199+D200+D201+D202+D203+D205+D206+D207+D208+D209+D210+D212+D213+D214+D215+D216+D217+D218+D219+D220+D221+D222+D223+D224+D226+D227+D228+D211+D204+D225</f>
        <v>112990</v>
      </c>
    </row>
    <row r="230" spans="1:4" ht="15">
      <c r="A230" s="31" t="s">
        <v>47</v>
      </c>
      <c r="B230" s="18"/>
      <c r="C230" s="18"/>
      <c r="D230" s="27"/>
    </row>
    <row r="231" spans="1:4" ht="15">
      <c r="A231" s="30" t="s">
        <v>249</v>
      </c>
      <c r="B231" s="18">
        <v>1</v>
      </c>
      <c r="C231" s="18">
        <v>950</v>
      </c>
      <c r="D231" s="27">
        <v>950</v>
      </c>
    </row>
    <row r="232" spans="1:4" ht="15">
      <c r="A232" s="30" t="s">
        <v>250</v>
      </c>
      <c r="B232" s="18">
        <v>10</v>
      </c>
      <c r="C232" s="18">
        <v>200</v>
      </c>
      <c r="D232" s="27">
        <v>2000</v>
      </c>
    </row>
    <row r="233" spans="1:4" ht="15">
      <c r="A233" s="30" t="s">
        <v>53</v>
      </c>
      <c r="B233" s="18">
        <v>1</v>
      </c>
      <c r="C233" s="18">
        <v>1940</v>
      </c>
      <c r="D233" s="27">
        <v>1940</v>
      </c>
    </row>
    <row r="234" spans="1:4" ht="15">
      <c r="A234" s="30" t="s">
        <v>251</v>
      </c>
      <c r="B234" s="18">
        <v>1</v>
      </c>
      <c r="C234" s="18">
        <v>2000</v>
      </c>
      <c r="D234" s="27">
        <v>2000</v>
      </c>
    </row>
    <row r="235" spans="1:4" ht="15">
      <c r="A235" s="30" t="s">
        <v>48</v>
      </c>
      <c r="B235" s="18">
        <v>1</v>
      </c>
      <c r="C235" s="18">
        <v>5500</v>
      </c>
      <c r="D235" s="27">
        <v>5500</v>
      </c>
    </row>
    <row r="236" spans="1:4" ht="15">
      <c r="A236" s="31" t="s">
        <v>294</v>
      </c>
      <c r="B236" s="36"/>
      <c r="C236" s="36"/>
      <c r="D236" s="38">
        <v>12390</v>
      </c>
    </row>
    <row r="237" spans="1:4" ht="15">
      <c r="A237" s="31" t="s">
        <v>288</v>
      </c>
      <c r="B237" s="36"/>
      <c r="C237" s="18"/>
      <c r="D237" s="27"/>
    </row>
    <row r="238" spans="1:4" ht="15">
      <c r="A238" s="30" t="s">
        <v>289</v>
      </c>
      <c r="B238" s="18">
        <v>10</v>
      </c>
      <c r="C238" s="18">
        <v>130</v>
      </c>
      <c r="D238" s="27">
        <v>1300</v>
      </c>
    </row>
    <row r="239" spans="1:4" ht="15">
      <c r="A239" s="30" t="s">
        <v>290</v>
      </c>
      <c r="B239" s="18">
        <v>10</v>
      </c>
      <c r="C239" s="18">
        <v>150</v>
      </c>
      <c r="D239" s="27">
        <v>1500</v>
      </c>
    </row>
    <row r="240" spans="1:4" ht="15">
      <c r="A240" s="30" t="s">
        <v>291</v>
      </c>
      <c r="B240" s="18">
        <v>4</v>
      </c>
      <c r="C240" s="18">
        <v>300</v>
      </c>
      <c r="D240" s="27">
        <v>1200</v>
      </c>
    </row>
    <row r="241" spans="1:4" ht="15">
      <c r="A241" s="30" t="s">
        <v>292</v>
      </c>
      <c r="B241" s="18">
        <v>2</v>
      </c>
      <c r="C241" s="18">
        <v>800</v>
      </c>
      <c r="D241" s="27">
        <v>1600</v>
      </c>
    </row>
    <row r="242" spans="1:4" ht="15">
      <c r="A242" s="30" t="s">
        <v>293</v>
      </c>
      <c r="B242" s="18">
        <v>10</v>
      </c>
      <c r="C242" s="18">
        <v>150</v>
      </c>
      <c r="D242" s="27">
        <v>1500</v>
      </c>
    </row>
    <row r="243" spans="1:4" ht="15">
      <c r="A243" s="31" t="s">
        <v>91</v>
      </c>
      <c r="B243" s="36"/>
      <c r="C243" s="36"/>
      <c r="D243" s="38">
        <f>D238+D239+D240+D241+D242</f>
        <v>7100</v>
      </c>
    </row>
    <row r="244" spans="1:4" ht="29.25">
      <c r="A244" s="31" t="s">
        <v>5</v>
      </c>
      <c r="B244" s="18"/>
      <c r="C244" s="18"/>
      <c r="D244" s="27"/>
    </row>
    <row r="245" spans="1:4" ht="15">
      <c r="A245" s="31" t="s">
        <v>256</v>
      </c>
      <c r="B245" s="18"/>
      <c r="C245" s="18"/>
      <c r="D245" s="27"/>
    </row>
    <row r="246" spans="1:4" ht="15">
      <c r="A246" s="31" t="s">
        <v>66</v>
      </c>
      <c r="B246" s="18"/>
      <c r="C246" s="18"/>
      <c r="D246" s="27"/>
    </row>
    <row r="247" spans="1:4" ht="15">
      <c r="A247" s="30" t="s">
        <v>254</v>
      </c>
      <c r="B247" s="18">
        <v>18</v>
      </c>
      <c r="C247" s="18">
        <v>2500</v>
      </c>
      <c r="D247" s="27">
        <v>45000</v>
      </c>
    </row>
    <row r="248" spans="1:4" ht="15">
      <c r="A248" s="30" t="s">
        <v>255</v>
      </c>
      <c r="B248" s="18">
        <v>4</v>
      </c>
      <c r="C248" s="18">
        <v>3000</v>
      </c>
      <c r="D248" s="27">
        <v>12000</v>
      </c>
    </row>
    <row r="249" spans="1:4" ht="30">
      <c r="A249" s="30" t="s">
        <v>200</v>
      </c>
      <c r="B249" s="18">
        <v>1</v>
      </c>
      <c r="C249" s="18">
        <v>3300</v>
      </c>
      <c r="D249" s="27">
        <v>3300</v>
      </c>
    </row>
    <row r="250" spans="1:4" ht="30">
      <c r="A250" s="30" t="s">
        <v>199</v>
      </c>
      <c r="B250" s="18">
        <v>10</v>
      </c>
      <c r="C250" s="18">
        <v>3300</v>
      </c>
      <c r="D250" s="27">
        <v>33000</v>
      </c>
    </row>
    <row r="251" spans="1:4" ht="15">
      <c r="A251" s="30" t="s">
        <v>257</v>
      </c>
      <c r="B251" s="18">
        <v>30</v>
      </c>
      <c r="C251" s="18">
        <v>550</v>
      </c>
      <c r="D251" s="27">
        <v>16500</v>
      </c>
    </row>
    <row r="252" spans="1:4" ht="15">
      <c r="A252" s="30" t="s">
        <v>11</v>
      </c>
      <c r="B252" s="18">
        <v>4</v>
      </c>
      <c r="C252" s="18">
        <v>600</v>
      </c>
      <c r="D252" s="27">
        <v>2400</v>
      </c>
    </row>
    <row r="253" spans="1:4" ht="30">
      <c r="A253" s="30" t="s">
        <v>10</v>
      </c>
      <c r="B253" s="18">
        <v>4</v>
      </c>
      <c r="C253" s="18">
        <v>2000</v>
      </c>
      <c r="D253" s="27">
        <v>8000</v>
      </c>
    </row>
    <row r="254" spans="1:4" ht="30">
      <c r="A254" s="30" t="s">
        <v>60</v>
      </c>
      <c r="B254" s="18">
        <v>40</v>
      </c>
      <c r="C254" s="18">
        <v>800</v>
      </c>
      <c r="D254" s="27">
        <v>32000</v>
      </c>
    </row>
    <row r="255" spans="1:4" ht="15">
      <c r="A255" s="30" t="s">
        <v>61</v>
      </c>
      <c r="B255" s="18">
        <v>80</v>
      </c>
      <c r="C255" s="18">
        <v>500</v>
      </c>
      <c r="D255" s="27">
        <v>40000</v>
      </c>
    </row>
    <row r="256" spans="1:4" ht="30">
      <c r="A256" s="30" t="s">
        <v>258</v>
      </c>
      <c r="B256" s="18">
        <v>9</v>
      </c>
      <c r="C256" s="18">
        <v>11000</v>
      </c>
      <c r="D256" s="27">
        <v>99000</v>
      </c>
    </row>
    <row r="257" spans="1:4" ht="15">
      <c r="A257" s="31" t="s">
        <v>91</v>
      </c>
      <c r="B257" s="36"/>
      <c r="C257" s="36"/>
      <c r="D257" s="38">
        <f>D247+D248+D249+D250+D251+D252+D253+D254+D255+D256</f>
        <v>291200</v>
      </c>
    </row>
    <row r="258" spans="1:4" ht="15">
      <c r="A258" s="31" t="s">
        <v>67</v>
      </c>
      <c r="B258" s="18"/>
      <c r="C258" s="18"/>
      <c r="D258" s="27"/>
    </row>
    <row r="259" spans="1:4" ht="15">
      <c r="A259" s="30" t="s">
        <v>12</v>
      </c>
      <c r="B259" s="18">
        <v>65</v>
      </c>
      <c r="C259" s="18">
        <v>1500</v>
      </c>
      <c r="D259" s="27">
        <v>97500</v>
      </c>
    </row>
    <row r="260" spans="1:4" ht="15">
      <c r="A260" s="30" t="s">
        <v>13</v>
      </c>
      <c r="B260" s="18">
        <v>95</v>
      </c>
      <c r="C260" s="18">
        <v>570</v>
      </c>
      <c r="D260" s="27">
        <v>54150</v>
      </c>
    </row>
    <row r="261" spans="1:4" ht="15">
      <c r="A261" s="30" t="s">
        <v>14</v>
      </c>
      <c r="B261" s="18">
        <v>70</v>
      </c>
      <c r="C261" s="18">
        <v>725</v>
      </c>
      <c r="D261" s="27">
        <v>50750</v>
      </c>
    </row>
    <row r="262" spans="1:4" ht="30">
      <c r="A262" s="30" t="s">
        <v>62</v>
      </c>
      <c r="B262" s="18">
        <v>30</v>
      </c>
      <c r="C262" s="18">
        <v>2000</v>
      </c>
      <c r="D262" s="27">
        <v>60000</v>
      </c>
    </row>
    <row r="263" spans="1:4" ht="15">
      <c r="A263" s="30" t="s">
        <v>15</v>
      </c>
      <c r="B263" s="18">
        <v>20</v>
      </c>
      <c r="C263" s="18">
        <v>2800</v>
      </c>
      <c r="D263" s="27">
        <v>56000</v>
      </c>
    </row>
    <row r="264" spans="1:4" ht="15">
      <c r="A264" s="30" t="s">
        <v>16</v>
      </c>
      <c r="B264" s="18">
        <v>15</v>
      </c>
      <c r="C264" s="18">
        <v>1120</v>
      </c>
      <c r="D264" s="27">
        <v>16800</v>
      </c>
    </row>
    <row r="265" spans="1:4" ht="15">
      <c r="A265" s="30" t="s">
        <v>17</v>
      </c>
      <c r="B265" s="18">
        <v>20</v>
      </c>
      <c r="C265" s="18">
        <v>1050</v>
      </c>
      <c r="D265" s="27">
        <v>21000</v>
      </c>
    </row>
    <row r="266" spans="1:4" ht="15">
      <c r="A266" s="31" t="s">
        <v>91</v>
      </c>
      <c r="B266" s="36"/>
      <c r="C266" s="36"/>
      <c r="D266" s="38">
        <f>D259+D260+D261+D262+D263+D264+D265</f>
        <v>356200</v>
      </c>
    </row>
    <row r="267" spans="1:4" ht="15">
      <c r="A267" s="31" t="s">
        <v>259</v>
      </c>
      <c r="B267" s="18"/>
      <c r="C267" s="18"/>
      <c r="D267" s="27"/>
    </row>
    <row r="268" spans="1:4" ht="15">
      <c r="A268" s="30" t="s">
        <v>88</v>
      </c>
      <c r="B268" s="18">
        <v>26</v>
      </c>
      <c r="C268" s="18">
        <v>2500</v>
      </c>
      <c r="D268" s="27">
        <v>65000</v>
      </c>
    </row>
    <row r="269" spans="1:4" ht="15">
      <c r="A269" s="30" t="s">
        <v>18</v>
      </c>
      <c r="B269" s="18">
        <v>10</v>
      </c>
      <c r="C269" s="18">
        <v>560</v>
      </c>
      <c r="D269" s="27">
        <v>5600</v>
      </c>
    </row>
    <row r="270" spans="1:4" s="5" customFormat="1" ht="15">
      <c r="A270" s="39" t="s">
        <v>91</v>
      </c>
      <c r="B270" s="40"/>
      <c r="C270" s="34"/>
      <c r="D270" s="36">
        <f>D268+D269</f>
        <v>70600</v>
      </c>
    </row>
    <row r="271" spans="1:4" s="6" customFormat="1" ht="15.75" customHeight="1">
      <c r="A271" s="19" t="s">
        <v>314</v>
      </c>
      <c r="B271" s="42"/>
      <c r="C271" s="43"/>
      <c r="D271" s="43"/>
    </row>
    <row r="272" spans="1:4" s="6" customFormat="1" ht="15.75" customHeight="1">
      <c r="A272" s="65" t="s">
        <v>315</v>
      </c>
      <c r="B272" s="42">
        <v>10</v>
      </c>
      <c r="C272" s="43">
        <v>2300</v>
      </c>
      <c r="D272" s="43">
        <v>23000</v>
      </c>
    </row>
    <row r="273" spans="1:4" s="6" customFormat="1" ht="12.75" customHeight="1">
      <c r="A273" s="19" t="s">
        <v>91</v>
      </c>
      <c r="B273" s="44"/>
      <c r="C273" s="44"/>
      <c r="D273" s="45">
        <v>23000</v>
      </c>
    </row>
    <row r="274" spans="1:4" s="6" customFormat="1" ht="14.25" customHeight="1">
      <c r="A274" s="15" t="s">
        <v>49</v>
      </c>
      <c r="B274" s="46"/>
      <c r="C274" s="42"/>
      <c r="D274" s="47"/>
    </row>
    <row r="275" spans="1:4" s="6" customFormat="1" ht="15.75" customHeight="1">
      <c r="A275" s="16" t="s">
        <v>316</v>
      </c>
      <c r="B275" s="42">
        <v>30</v>
      </c>
      <c r="C275" s="47">
        <v>180</v>
      </c>
      <c r="D275" s="48">
        <v>5400</v>
      </c>
    </row>
    <row r="276" spans="1:4" s="6" customFormat="1" ht="12.75" customHeight="1">
      <c r="A276" s="12" t="s">
        <v>317</v>
      </c>
      <c r="B276" s="42">
        <v>25</v>
      </c>
      <c r="C276" s="48">
        <v>1500</v>
      </c>
      <c r="D276" s="48">
        <v>37500</v>
      </c>
    </row>
    <row r="277" spans="1:4" s="6" customFormat="1" ht="14.25" customHeight="1">
      <c r="A277" s="12" t="s">
        <v>318</v>
      </c>
      <c r="B277" s="42">
        <v>7</v>
      </c>
      <c r="C277" s="48">
        <v>5000</v>
      </c>
      <c r="D277" s="48">
        <v>35000</v>
      </c>
    </row>
    <row r="278" spans="1:4" s="6" customFormat="1" ht="16.5" customHeight="1">
      <c r="A278" s="16" t="s">
        <v>319</v>
      </c>
      <c r="B278" s="42">
        <v>13</v>
      </c>
      <c r="C278" s="48">
        <v>4500</v>
      </c>
      <c r="D278" s="48">
        <v>58500</v>
      </c>
    </row>
    <row r="279" spans="1:4" s="6" customFormat="1" ht="14.25" customHeight="1">
      <c r="A279" s="12" t="s">
        <v>320</v>
      </c>
      <c r="B279" s="42">
        <v>13</v>
      </c>
      <c r="C279" s="48">
        <v>350</v>
      </c>
      <c r="D279" s="48">
        <v>4550</v>
      </c>
    </row>
    <row r="280" spans="1:4" s="6" customFormat="1" ht="16.5" customHeight="1">
      <c r="A280" s="12" t="s">
        <v>205</v>
      </c>
      <c r="B280" s="42">
        <v>5</v>
      </c>
      <c r="C280" s="48">
        <v>3500</v>
      </c>
      <c r="D280" s="48">
        <v>17500</v>
      </c>
    </row>
    <row r="281" spans="1:4" s="6" customFormat="1" ht="12" customHeight="1">
      <c r="A281" s="19" t="s">
        <v>91</v>
      </c>
      <c r="B281" s="44"/>
      <c r="C281" s="49"/>
      <c r="D281" s="45">
        <f>D275+D276+D277+D278+D279+D280</f>
        <v>158450</v>
      </c>
    </row>
    <row r="282" spans="1:4" s="6" customFormat="1" ht="15" customHeight="1">
      <c r="A282" s="14" t="s">
        <v>51</v>
      </c>
      <c r="B282" s="50"/>
      <c r="C282" s="42"/>
      <c r="D282" s="43"/>
    </row>
    <row r="283" spans="1:4" s="6" customFormat="1" ht="14.25" customHeight="1">
      <c r="A283" s="13" t="s">
        <v>32</v>
      </c>
      <c r="B283" s="50">
        <v>2</v>
      </c>
      <c r="C283" s="43">
        <v>5000</v>
      </c>
      <c r="D283" s="43">
        <v>10000</v>
      </c>
    </row>
    <row r="284" spans="1:4" s="6" customFormat="1" ht="15.75" customHeight="1">
      <c r="A284" s="13" t="s">
        <v>33</v>
      </c>
      <c r="B284" s="50">
        <v>1</v>
      </c>
      <c r="C284" s="43">
        <v>5400</v>
      </c>
      <c r="D284" s="43">
        <v>5400</v>
      </c>
    </row>
    <row r="285" spans="1:4" s="6" customFormat="1" ht="15.75" customHeight="1">
      <c r="A285" s="13" t="s">
        <v>34</v>
      </c>
      <c r="B285" s="50">
        <v>6</v>
      </c>
      <c r="C285" s="43">
        <v>4375</v>
      </c>
      <c r="D285" s="43">
        <v>26250</v>
      </c>
    </row>
    <row r="286" spans="1:4" s="6" customFormat="1" ht="14.25" customHeight="1">
      <c r="A286" s="13" t="s">
        <v>90</v>
      </c>
      <c r="B286" s="50">
        <v>1</v>
      </c>
      <c r="C286" s="43">
        <v>2700</v>
      </c>
      <c r="D286" s="43">
        <v>2700</v>
      </c>
    </row>
    <row r="287" spans="1:4" s="6" customFormat="1" ht="14.25" customHeight="1">
      <c r="A287" s="14" t="s">
        <v>91</v>
      </c>
      <c r="B287" s="44"/>
      <c r="C287" s="45"/>
      <c r="D287" s="45">
        <f>D283+D284+D285+D286</f>
        <v>44350</v>
      </c>
    </row>
    <row r="288" spans="1:4" s="6" customFormat="1" ht="15" customHeight="1">
      <c r="A288" s="15" t="s">
        <v>65</v>
      </c>
      <c r="B288" s="42"/>
      <c r="C288" s="42"/>
      <c r="D288" s="48"/>
    </row>
    <row r="289" spans="1:4" s="6" customFormat="1" ht="27" customHeight="1">
      <c r="A289" s="16" t="s">
        <v>57</v>
      </c>
      <c r="B289" s="46">
        <v>1</v>
      </c>
      <c r="C289" s="48">
        <v>1315</v>
      </c>
      <c r="D289" s="51">
        <v>1315</v>
      </c>
    </row>
    <row r="290" spans="1:4" s="6" customFormat="1" ht="30.75" customHeight="1">
      <c r="A290" s="16" t="s">
        <v>58</v>
      </c>
      <c r="B290" s="46">
        <v>2</v>
      </c>
      <c r="C290" s="51">
        <v>2700</v>
      </c>
      <c r="D290" s="51">
        <v>5400</v>
      </c>
    </row>
    <row r="291" spans="1:4" ht="30.75" customHeight="1">
      <c r="A291" s="16" t="s">
        <v>59</v>
      </c>
      <c r="B291" s="46">
        <v>2</v>
      </c>
      <c r="C291" s="51">
        <v>720</v>
      </c>
      <c r="D291" s="51">
        <v>14400</v>
      </c>
    </row>
    <row r="292" spans="1:4" ht="29.25" customHeight="1">
      <c r="A292" s="16" t="s">
        <v>287</v>
      </c>
      <c r="B292" s="52">
        <v>1</v>
      </c>
      <c r="C292" s="51">
        <v>2200</v>
      </c>
      <c r="D292" s="53">
        <v>2200</v>
      </c>
    </row>
    <row r="293" spans="1:4" ht="13.5" customHeight="1">
      <c r="A293" s="20" t="s">
        <v>91</v>
      </c>
      <c r="B293" s="42"/>
      <c r="C293" s="44"/>
      <c r="D293" s="44">
        <f>D289+D290+D291+D292</f>
        <v>23315</v>
      </c>
    </row>
    <row r="294" spans="1:4" ht="15">
      <c r="A294" s="15" t="s">
        <v>49</v>
      </c>
      <c r="B294" s="46"/>
      <c r="C294" s="54"/>
      <c r="D294" s="47"/>
    </row>
    <row r="295" spans="1:4" ht="180">
      <c r="A295" s="16" t="s">
        <v>301</v>
      </c>
      <c r="B295" s="46">
        <v>2</v>
      </c>
      <c r="C295" s="47">
        <v>33600</v>
      </c>
      <c r="D295" s="47">
        <v>67200</v>
      </c>
    </row>
    <row r="296" spans="1:4" ht="16.5" customHeight="1">
      <c r="A296" s="16" t="s">
        <v>9</v>
      </c>
      <c r="B296" s="42">
        <v>15</v>
      </c>
      <c r="C296" s="47">
        <v>12500</v>
      </c>
      <c r="D296" s="48">
        <v>187500</v>
      </c>
    </row>
    <row r="297" spans="1:4" ht="15">
      <c r="A297" s="12" t="s">
        <v>201</v>
      </c>
      <c r="B297" s="42">
        <v>10</v>
      </c>
      <c r="C297" s="48">
        <v>15000</v>
      </c>
      <c r="D297" s="48">
        <v>150000</v>
      </c>
    </row>
    <row r="298" spans="1:4" ht="27" customHeight="1">
      <c r="A298" s="16" t="s">
        <v>45</v>
      </c>
      <c r="B298" s="42">
        <v>12</v>
      </c>
      <c r="C298" s="48">
        <v>12900</v>
      </c>
      <c r="D298" s="48">
        <v>154800</v>
      </c>
    </row>
    <row r="299" spans="1:4" ht="28.5" customHeight="1">
      <c r="A299" s="16" t="s">
        <v>46</v>
      </c>
      <c r="B299" s="50">
        <v>1</v>
      </c>
      <c r="C299" s="48">
        <v>12900</v>
      </c>
      <c r="D299" s="42">
        <v>12900</v>
      </c>
    </row>
    <row r="300" spans="1:4" ht="15">
      <c r="A300" s="32" t="s">
        <v>91</v>
      </c>
      <c r="B300" s="55"/>
      <c r="C300" s="49"/>
      <c r="D300" s="44">
        <f>D295+D296+D297+D298+D299</f>
        <v>572400</v>
      </c>
    </row>
    <row r="301" spans="1:4" ht="15">
      <c r="A301" s="14" t="s">
        <v>51</v>
      </c>
      <c r="B301" s="50"/>
      <c r="C301" s="42"/>
      <c r="D301" s="43"/>
    </row>
    <row r="302" spans="1:4" ht="15">
      <c r="A302" s="13" t="s">
        <v>25</v>
      </c>
      <c r="B302" s="50">
        <v>1</v>
      </c>
      <c r="C302" s="43">
        <v>35000</v>
      </c>
      <c r="D302" s="43">
        <v>35000</v>
      </c>
    </row>
    <row r="303" spans="1:4" ht="15">
      <c r="A303" s="13" t="s">
        <v>26</v>
      </c>
      <c r="B303" s="50">
        <v>2</v>
      </c>
      <c r="C303" s="43">
        <v>18750</v>
      </c>
      <c r="D303" s="43">
        <v>37500</v>
      </c>
    </row>
    <row r="304" spans="1:4" ht="15">
      <c r="A304" s="13" t="s">
        <v>27</v>
      </c>
      <c r="B304" s="50">
        <v>1</v>
      </c>
      <c r="C304" s="43">
        <v>42000</v>
      </c>
      <c r="D304" s="43">
        <v>37500</v>
      </c>
    </row>
    <row r="305" spans="1:4" ht="15">
      <c r="A305" s="13" t="s">
        <v>28</v>
      </c>
      <c r="B305" s="50">
        <v>1</v>
      </c>
      <c r="C305" s="43">
        <v>37500</v>
      </c>
      <c r="D305" s="43">
        <v>37500</v>
      </c>
    </row>
    <row r="306" spans="1:4" ht="15">
      <c r="A306" s="13" t="s">
        <v>29</v>
      </c>
      <c r="B306" s="50">
        <v>1</v>
      </c>
      <c r="C306" s="43">
        <v>23200</v>
      </c>
      <c r="D306" s="43">
        <v>23200</v>
      </c>
    </row>
    <row r="307" spans="1:4" ht="15">
      <c r="A307" s="13" t="s">
        <v>204</v>
      </c>
      <c r="B307" s="50">
        <v>1</v>
      </c>
      <c r="C307" s="43">
        <v>3000</v>
      </c>
      <c r="D307" s="43">
        <v>3000</v>
      </c>
    </row>
    <row r="308" spans="1:4" ht="15">
      <c r="A308" s="13" t="s">
        <v>30</v>
      </c>
      <c r="B308" s="50">
        <v>1</v>
      </c>
      <c r="C308" s="43">
        <v>25000</v>
      </c>
      <c r="D308" s="43">
        <v>25000</v>
      </c>
    </row>
    <row r="309" spans="1:4" ht="15">
      <c r="A309" s="13" t="s">
        <v>43</v>
      </c>
      <c r="B309" s="50">
        <v>1</v>
      </c>
      <c r="C309" s="43">
        <v>37500</v>
      </c>
      <c r="D309" s="43">
        <v>37500</v>
      </c>
    </row>
    <row r="310" spans="1:4" ht="15">
      <c r="A310" s="13" t="s">
        <v>203</v>
      </c>
      <c r="B310" s="50">
        <v>3</v>
      </c>
      <c r="C310" s="43">
        <v>3000</v>
      </c>
      <c r="D310" s="43">
        <v>9000</v>
      </c>
    </row>
    <row r="311" spans="1:4" ht="15">
      <c r="A311" s="13" t="s">
        <v>31</v>
      </c>
      <c r="B311" s="50">
        <v>1</v>
      </c>
      <c r="C311" s="43">
        <v>9460</v>
      </c>
      <c r="D311" s="43">
        <v>9460</v>
      </c>
    </row>
    <row r="312" spans="1:4" ht="15">
      <c r="A312" s="13" t="s">
        <v>37</v>
      </c>
      <c r="B312" s="46">
        <v>1</v>
      </c>
      <c r="C312" s="43">
        <v>25000</v>
      </c>
      <c r="D312" s="51">
        <v>25000</v>
      </c>
    </row>
    <row r="313" spans="1:4" ht="15">
      <c r="A313" s="14" t="s">
        <v>91</v>
      </c>
      <c r="B313" s="54"/>
      <c r="C313" s="45"/>
      <c r="D313" s="56">
        <f>D302+D303+D304+D305+D306+D307+D308+D309+D310+D311+D312</f>
        <v>279660</v>
      </c>
    </row>
    <row r="314" spans="1:4" ht="15">
      <c r="A314" s="14" t="s">
        <v>304</v>
      </c>
      <c r="B314" s="54"/>
      <c r="C314" s="43"/>
      <c r="D314" s="51"/>
    </row>
    <row r="315" spans="1:4" ht="15">
      <c r="A315" s="13" t="s">
        <v>307</v>
      </c>
      <c r="B315" s="46">
        <v>150</v>
      </c>
      <c r="C315" s="43"/>
      <c r="D315" s="51" t="s">
        <v>308</v>
      </c>
    </row>
    <row r="316" spans="1:4" ht="30">
      <c r="A316" s="13" t="s">
        <v>306</v>
      </c>
      <c r="B316" s="46"/>
      <c r="C316" s="43"/>
      <c r="D316" s="51" t="s">
        <v>308</v>
      </c>
    </row>
    <row r="317" spans="1:4" ht="15">
      <c r="A317" s="13" t="s">
        <v>305</v>
      </c>
      <c r="B317" s="46">
        <v>16</v>
      </c>
      <c r="C317" s="43"/>
      <c r="D317" s="51" t="s">
        <v>308</v>
      </c>
    </row>
    <row r="318" spans="1:4" ht="15">
      <c r="A318" s="13" t="s">
        <v>309</v>
      </c>
      <c r="B318" s="46"/>
      <c r="C318" s="43"/>
      <c r="D318" s="51" t="s">
        <v>308</v>
      </c>
    </row>
    <row r="319" spans="1:4" ht="30">
      <c r="A319" s="13" t="s">
        <v>310</v>
      </c>
      <c r="B319" s="46"/>
      <c r="C319" s="43"/>
      <c r="D319" s="51" t="s">
        <v>308</v>
      </c>
    </row>
    <row r="320" spans="1:4" ht="15">
      <c r="A320" s="13" t="s">
        <v>311</v>
      </c>
      <c r="B320" s="46">
        <v>2</v>
      </c>
      <c r="C320" s="43"/>
      <c r="D320" s="51" t="s">
        <v>308</v>
      </c>
    </row>
    <row r="321" spans="1:4" ht="15">
      <c r="A321" s="13" t="s">
        <v>312</v>
      </c>
      <c r="B321" s="46"/>
      <c r="C321" s="43"/>
      <c r="D321" s="51" t="s">
        <v>313</v>
      </c>
    </row>
    <row r="322" spans="1:4" ht="29.25">
      <c r="A322" s="15" t="s">
        <v>89</v>
      </c>
      <c r="B322" s="42"/>
      <c r="C322" s="51"/>
      <c r="D322" s="48"/>
    </row>
    <row r="323" spans="1:4" ht="30">
      <c r="A323" s="16" t="s">
        <v>56</v>
      </c>
      <c r="B323" s="57">
        <v>1</v>
      </c>
      <c r="C323" s="48">
        <v>7650</v>
      </c>
      <c r="D323" s="58">
        <v>7650</v>
      </c>
    </row>
    <row r="324" spans="1:4" ht="15">
      <c r="A324" s="11" t="s">
        <v>54</v>
      </c>
      <c r="B324" s="46">
        <v>1</v>
      </c>
      <c r="C324" s="59">
        <v>11770</v>
      </c>
      <c r="D324" s="51">
        <v>11770</v>
      </c>
    </row>
    <row r="325" spans="1:4" ht="15">
      <c r="A325" s="11" t="s">
        <v>303</v>
      </c>
      <c r="B325" s="66">
        <v>2</v>
      </c>
      <c r="C325" s="59">
        <v>1640</v>
      </c>
      <c r="D325" s="67">
        <v>3280</v>
      </c>
    </row>
    <row r="326" spans="1:4" ht="15.75" thickBot="1">
      <c r="A326" s="16" t="s">
        <v>55</v>
      </c>
      <c r="B326" s="60">
        <v>1</v>
      </c>
      <c r="C326" s="51">
        <v>29900</v>
      </c>
      <c r="D326" s="61">
        <v>29900</v>
      </c>
    </row>
    <row r="327" spans="1:4" ht="14.25" customHeight="1" thickBot="1">
      <c r="A327" s="21" t="s">
        <v>6</v>
      </c>
      <c r="B327" s="62"/>
      <c r="C327" s="63"/>
      <c r="D327" s="64">
        <f>D323+D324+D326+D325</f>
        <v>52600</v>
      </c>
    </row>
    <row r="328" spans="1:4" ht="14.25" customHeight="1" thickBot="1">
      <c r="A328" s="21"/>
      <c r="B328" s="62"/>
      <c r="C328" s="63"/>
      <c r="D328" s="68"/>
    </row>
    <row r="329" spans="1:4" ht="14.25" customHeight="1" thickBot="1">
      <c r="A329" s="21"/>
      <c r="B329" s="62"/>
      <c r="C329" s="63"/>
      <c r="D329" s="68"/>
    </row>
    <row r="330" spans="1:4" ht="15.75" thickBot="1">
      <c r="A330" s="21" t="s">
        <v>8</v>
      </c>
      <c r="B330" s="18"/>
      <c r="C330" s="35"/>
      <c r="D330" s="41">
        <f>D51+D74+D79+D86+D102+D122+D141+D187+D193+D229+D236+D243+D257+D266+D270+D273+D281+D287+D293+D300+D313+D327</f>
        <v>2573000</v>
      </c>
    </row>
    <row r="331" spans="1:4" ht="15">
      <c r="A331" s="9"/>
      <c r="B331" s="4"/>
      <c r="C331" s="4"/>
      <c r="D331" s="4"/>
    </row>
    <row r="332" spans="1:3" ht="15">
      <c r="A332" s="9" t="s">
        <v>172</v>
      </c>
      <c r="B332" s="9"/>
      <c r="C332" s="9"/>
    </row>
    <row r="333" spans="1:3" ht="15">
      <c r="A333" s="9"/>
      <c r="B333" s="9"/>
      <c r="C333" s="9" t="s">
        <v>0</v>
      </c>
    </row>
    <row r="334" spans="1:3" ht="15">
      <c r="A334" s="9"/>
      <c r="B334" s="9"/>
      <c r="C334" s="9"/>
    </row>
    <row r="335" spans="1:3" ht="15">
      <c r="A335" s="9" t="s">
        <v>173</v>
      </c>
      <c r="B335" s="9"/>
      <c r="C335" s="9"/>
    </row>
  </sheetData>
  <sheetProtection/>
  <mergeCells count="5">
    <mergeCell ref="A6:D6"/>
    <mergeCell ref="A1:D1"/>
    <mergeCell ref="A2:D2"/>
    <mergeCell ref="A3:D3"/>
    <mergeCell ref="A52:D52"/>
  </mergeCells>
  <printOptions/>
  <pageMargins left="0.7" right="0.7" top="0.75" bottom="0.75" header="0.3" footer="0.3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2018-08-27T07:22:03Z</dcterms:modified>
  <cp:category/>
  <cp:version/>
  <cp:contentType/>
  <cp:contentStatus/>
</cp:coreProperties>
</file>